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180" windowWidth="9720" windowHeight="6525"/>
  </bookViews>
  <sheets>
    <sheet name="Claim Form" sheetId="10" r:id="rId1"/>
  </sheets>
  <definedNames>
    <definedName name="cc">'Claim Form'!#REF!</definedName>
    <definedName name="class">'Claim Form'!#REF!</definedName>
    <definedName name="engine">'Claim Form'!$AA$11:$AA$13</definedName>
    <definedName name="measure">'Claim Form'!#REF!</definedName>
    <definedName name="month">'Claim Form'!#REF!</definedName>
    <definedName name="_xlnm.Print_Area" localSheetId="0">'Claim Form'!$A$1:$O$51</definedName>
    <definedName name="rate">'Claim Form'!$AE$16:$AF$27</definedName>
    <definedName name="subrate">'Claim Form'!$AA$33:$AA$38</definedName>
    <definedName name="subrate1">'Claim Form'!$AA$33:$AB$38</definedName>
    <definedName name="subs">'Claim Form'!#REF!</definedName>
    <definedName name="subtype">'Claim Form'!#REF!</definedName>
    <definedName name="yesno">'Claim Form'!#REF!</definedName>
  </definedNames>
  <calcPr calcId="125725"/>
</workbook>
</file>

<file path=xl/calcChain.xml><?xml version="1.0" encoding="utf-8"?>
<calcChain xmlns="http://schemas.openxmlformats.org/spreadsheetml/2006/main">
  <c r="K22" i="10"/>
  <c r="K23"/>
  <c r="K24"/>
  <c r="K25"/>
  <c r="K26"/>
  <c r="K27"/>
  <c r="K14"/>
  <c r="K15"/>
  <c r="K16"/>
  <c r="K17"/>
  <c r="K18"/>
  <c r="K19"/>
  <c r="K20"/>
  <c r="K21"/>
  <c r="K13"/>
  <c r="G31"/>
  <c r="AA15" s="1"/>
  <c r="AA20" s="1"/>
  <c r="AA22" s="1"/>
  <c r="E42" s="1"/>
  <c r="L20" l="1"/>
  <c r="L22"/>
  <c r="L24"/>
  <c r="L26"/>
  <c r="L14"/>
  <c r="L16"/>
  <c r="L18"/>
  <c r="L19"/>
  <c r="L21"/>
  <c r="L23"/>
  <c r="L25"/>
  <c r="L27"/>
  <c r="L15"/>
  <c r="L17"/>
  <c r="L13"/>
  <c r="E15" l="1"/>
  <c r="E14"/>
  <c r="E27" l="1"/>
  <c r="E26"/>
  <c r="E25" l="1"/>
  <c r="E24"/>
  <c r="E23"/>
  <c r="E22"/>
  <c r="E21"/>
  <c r="E20"/>
  <c r="E19"/>
  <c r="E18"/>
  <c r="E17"/>
  <c r="E16"/>
  <c r="E13"/>
  <c r="I28" l="1"/>
  <c r="E41" s="1"/>
  <c r="K28"/>
  <c r="E34" s="1"/>
  <c r="N28"/>
  <c r="E37" s="1"/>
  <c r="M28"/>
  <c r="E36" s="1"/>
  <c r="F42"/>
  <c r="B41"/>
  <c r="F30"/>
  <c r="I12"/>
  <c r="J35"/>
  <c r="E28" l="1"/>
  <c r="L28" l="1"/>
  <c r="E35" s="1"/>
  <c r="E39" s="1"/>
</calcChain>
</file>

<file path=xl/sharedStrings.xml><?xml version="1.0" encoding="utf-8"?>
<sst xmlns="http://schemas.openxmlformats.org/spreadsheetml/2006/main" count="100" uniqueCount="93">
  <si>
    <t>From</t>
  </si>
  <si>
    <t>To</t>
  </si>
  <si>
    <t>Totals:</t>
  </si>
  <si>
    <t>Date:…../………/………..</t>
  </si>
  <si>
    <t>Certifying Officer</t>
  </si>
  <si>
    <t>Summary of work carried out</t>
  </si>
  <si>
    <t xml:space="preserve">     I certify that (a) the allowances claimed in this account are in strict accordance with the scales sanctioned; (b) the expenses </t>
  </si>
  <si>
    <t xml:space="preserve">     charged have been actually and necessarily disbursed solely in relation to the public service on which I am engaged, and</t>
  </si>
  <si>
    <t xml:space="preserve">     I hereby certify that I have examined this claim for expenses; I am satisfied that the journeys set out were necessarily  </t>
  </si>
  <si>
    <t xml:space="preserve">     performed in the discharge of the officer's duties and that the mileages shown are correct.</t>
  </si>
  <si>
    <t>Claimant</t>
  </si>
  <si>
    <t xml:space="preserve">     (c) the particulars furnished herein are in all respects true.</t>
  </si>
  <si>
    <t>€</t>
  </si>
  <si>
    <t>CHECKED BY TRAVEL CO-ORDINATOR:………………………………………………………………..</t>
  </si>
  <si>
    <t>Please submit to Travel Co-ordinator on making a claim.</t>
  </si>
  <si>
    <t>Bus/Train/Taxi/ other (Receipts attached)</t>
  </si>
  <si>
    <t>Name:</t>
  </si>
  <si>
    <t xml:space="preserve">Car Reg. No.: </t>
  </si>
  <si>
    <t>Rate</t>
  </si>
  <si>
    <t xml:space="preserve">From </t>
  </si>
  <si>
    <t xml:space="preserve">To </t>
  </si>
  <si>
    <t>Subsistence</t>
  </si>
  <si>
    <t>Detention Rate</t>
  </si>
  <si>
    <t>Y/N</t>
  </si>
  <si>
    <t>Other, Parking, Tolls Receipts attached)</t>
  </si>
  <si>
    <t xml:space="preserve">Certification </t>
  </si>
  <si>
    <t>Grade</t>
  </si>
  <si>
    <t>Personnel No.</t>
  </si>
  <si>
    <t>Cubic Capacity</t>
  </si>
  <si>
    <t>Return Journey</t>
  </si>
  <si>
    <t>Totals</t>
  </si>
  <si>
    <t>Amounts</t>
  </si>
  <si>
    <t>Total Subsistence claimed</t>
  </si>
  <si>
    <t>Total Parking Tolls Claimed</t>
  </si>
  <si>
    <t>Bus/Train/Taxi/Other Claimed</t>
  </si>
  <si>
    <t>Overall total</t>
  </si>
  <si>
    <t>Complete all green sections</t>
  </si>
  <si>
    <t>Cost Centre</t>
  </si>
  <si>
    <t>Date Left:</t>
  </si>
  <si>
    <t>Date Returned</t>
  </si>
  <si>
    <t>Time left</t>
  </si>
  <si>
    <t>Time Returned</t>
  </si>
  <si>
    <t xml:space="preserve">     Signed:……………………….</t>
  </si>
  <si>
    <t>Approved By</t>
  </si>
  <si>
    <t>………………………………………………………………………………..</t>
  </si>
  <si>
    <t>Date</t>
  </si>
  <si>
    <t>………………………………………..</t>
  </si>
  <si>
    <t>Total Mileage Claimed</t>
  </si>
  <si>
    <t>To Be Completed by Travel Administration</t>
  </si>
  <si>
    <t>AUTHORISED BY:………………………………………………………………………………………………………</t>
  </si>
  <si>
    <t>Please submit (a) VEHICLE LICENSING CERTIFICATE - on making first claim or on change of car;   (b)  INSURANCE CERTIFICATE - on making first claim or on renewal of insurance.</t>
  </si>
  <si>
    <t>Subsistence Category</t>
  </si>
  <si>
    <t>Mileage</t>
  </si>
  <si>
    <t>Official motor travel in a calendar year</t>
  </si>
  <si>
    <r>
      <t xml:space="preserve">            </t>
    </r>
    <r>
      <rPr>
        <b/>
        <u/>
        <sz val="20"/>
        <rFont val="Arial"/>
        <family val="2"/>
      </rPr>
      <t>ACCOUNT OF MILEAGE &amp; SUBSISTENCE: (IRELAND)</t>
    </r>
  </si>
  <si>
    <t>Time away from HQ</t>
  </si>
  <si>
    <t xml:space="preserve">     Signed: ……………………………………………………………………..</t>
  </si>
  <si>
    <t>Journey</t>
  </si>
  <si>
    <t xml:space="preserve">Year to date subsistence claims </t>
  </si>
  <si>
    <t>Year to date other travel costs claimed</t>
  </si>
  <si>
    <t>Employee Home Address</t>
  </si>
  <si>
    <t>Phone : ……………………………………………………….</t>
  </si>
  <si>
    <t>Initals (Block Capitals) ……………………………………….</t>
  </si>
  <si>
    <t>Initals</t>
  </si>
  <si>
    <t xml:space="preserve">            …………………………………</t>
  </si>
  <si>
    <t>Month for which claim is being made</t>
  </si>
  <si>
    <t>Distance</t>
  </si>
  <si>
    <t>Claim being made in</t>
  </si>
  <si>
    <t>Employee Work Address</t>
  </si>
  <si>
    <t>Engine CC</t>
  </si>
  <si>
    <t>0 to 1200 CC</t>
  </si>
  <si>
    <t>1200 to 1500 CC</t>
  </si>
  <si>
    <t>1500 CC and over</t>
  </si>
  <si>
    <t>Travel Band</t>
  </si>
  <si>
    <t>Rate calculator</t>
  </si>
  <si>
    <t>Band 1 0 to 1200 CC</t>
  </si>
  <si>
    <t>Band 2 0 to 1200 CC</t>
  </si>
  <si>
    <t>Band 3 0 to 1200 CC</t>
  </si>
  <si>
    <t>Band 4 0 to 1200 CC</t>
  </si>
  <si>
    <t>Band 1 1200 to 1500 CC</t>
  </si>
  <si>
    <t>Band 2 1200 to 1500 CC</t>
  </si>
  <si>
    <t>Band 3 1200 to 1500 CC</t>
  </si>
  <si>
    <t>Band 4 1200 to 1500 CC</t>
  </si>
  <si>
    <t>Band 1 1500 CC and over</t>
  </si>
  <si>
    <t>Band 2 1500 CC and over</t>
  </si>
  <si>
    <t>Band 3 1500 CC and over</t>
  </si>
  <si>
    <t>Band 4 1500 CC and over</t>
  </si>
  <si>
    <t>Vouched Overnight</t>
  </si>
  <si>
    <t>5 hours but less than 10 hours</t>
  </si>
  <si>
    <t>10 hours or more</t>
  </si>
  <si>
    <t>Normal Overnight Rate</t>
  </si>
  <si>
    <t>Reduced Overnight Rate</t>
  </si>
  <si>
    <t>KM</t>
  </si>
</sst>
</file>

<file path=xl/styles.xml><?xml version="1.0" encoding="utf-8"?>
<styleSheet xmlns="http://schemas.openxmlformats.org/spreadsheetml/2006/main">
  <numFmts count="8">
    <numFmt numFmtId="44" formatCode="_-&quot;€&quot;* #,##0.00_-;\-&quot;€&quot;* #,##0.00_-;_-&quot;€&quot;* &quot;-&quot;??_-;_-@_-"/>
    <numFmt numFmtId="164" formatCode="_(&quot;$&quot;* #,##0.00_);_(&quot;$&quot;* \(#,##0.00\);_(&quot;$&quot;* &quot;-&quot;??_);_(@_)"/>
    <numFmt numFmtId="165" formatCode="&quot;€&quot;#,##0.00"/>
    <numFmt numFmtId="166" formatCode="hh:mm:ss;@"/>
    <numFmt numFmtId="167" formatCode="dd/mm/yyyy;@"/>
    <numFmt numFmtId="168" formatCode="_([$€]* #,##0.00_);_([$€]* \(#,##0.00\);_([$€]* &quot;-&quot;??_);_(@_)"/>
    <numFmt numFmtId="169" formatCode="_-[$€-1809]* #,##0.00_-;\-[$€-1809]* #,##0.00_-;_-[$€-1809]* &quot;-&quot;??_-;_-@_-"/>
    <numFmt numFmtId="170" formatCode="#,##0.00_ ;\-#,##0.00\ 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u/>
      <sz val="10"/>
      <color indexed="12"/>
      <name val="Arial"/>
      <family val="2"/>
    </font>
    <font>
      <b/>
      <sz val="12"/>
      <color indexed="10"/>
      <name val="Arial"/>
      <family val="2"/>
    </font>
    <font>
      <b/>
      <i/>
      <sz val="12"/>
      <name val="Arial"/>
      <family val="2"/>
    </font>
    <font>
      <b/>
      <u/>
      <sz val="12"/>
      <color indexed="10"/>
      <name val="Arial"/>
      <family val="2"/>
    </font>
    <font>
      <b/>
      <i/>
      <u/>
      <sz val="12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b/>
      <i/>
      <sz val="14"/>
      <color indexed="10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u/>
      <sz val="14"/>
      <color indexed="12"/>
      <name val="Arial"/>
      <family val="2"/>
    </font>
    <font>
      <b/>
      <u/>
      <sz val="14"/>
      <name val="Arial"/>
      <family val="2"/>
    </font>
    <font>
      <b/>
      <i/>
      <u/>
      <sz val="16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u/>
      <sz val="20"/>
      <name val="Arial"/>
      <family val="2"/>
    </font>
    <font>
      <b/>
      <sz val="11"/>
      <name val="Arial"/>
      <family val="2"/>
    </font>
    <font>
      <b/>
      <i/>
      <sz val="16"/>
      <color indexed="48"/>
      <name val="Arial"/>
      <family val="2"/>
    </font>
    <font>
      <b/>
      <i/>
      <sz val="12"/>
      <color indexed="10"/>
      <name val="Arial"/>
      <family val="2"/>
    </font>
    <font>
      <u/>
      <sz val="14"/>
      <name val="Arial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60">
    <xf numFmtId="0" fontId="0" fillId="0" borderId="0" xfId="0"/>
    <xf numFmtId="0" fontId="3" fillId="0" borderId="0" xfId="0" applyFont="1"/>
    <xf numFmtId="0" fontId="5" fillId="0" borderId="0" xfId="0" applyFont="1"/>
    <xf numFmtId="4" fontId="3" fillId="0" borderId="0" xfId="0" applyNumberFormat="1" applyFont="1"/>
    <xf numFmtId="4" fontId="4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5" fontId="3" fillId="0" borderId="0" xfId="0" applyNumberFormat="1" applyFont="1"/>
    <xf numFmtId="15" fontId="4" fillId="0" borderId="0" xfId="0" applyNumberFormat="1" applyFont="1"/>
    <xf numFmtId="0" fontId="4" fillId="0" borderId="0" xfId="0" applyFont="1"/>
    <xf numFmtId="4" fontId="4" fillId="2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5" fontId="4" fillId="2" borderId="1" xfId="0" applyNumberFormat="1" applyFont="1" applyFill="1" applyBorder="1"/>
    <xf numFmtId="15" fontId="4" fillId="2" borderId="4" xfId="0" applyNumberFormat="1" applyFont="1" applyFill="1" applyBorder="1"/>
    <xf numFmtId="15" fontId="4" fillId="2" borderId="5" xfId="0" applyNumberFormat="1" applyFont="1" applyFill="1" applyBorder="1"/>
    <xf numFmtId="15" fontId="9" fillId="0" borderId="0" xfId="0" applyNumberFormat="1" applyFont="1"/>
    <xf numFmtId="4" fontId="4" fillId="0" borderId="0" xfId="0" applyNumberFormat="1" applyFont="1"/>
    <xf numFmtId="15" fontId="8" fillId="0" borderId="0" xfId="0" applyNumberFormat="1" applyFont="1"/>
    <xf numFmtId="4" fontId="7" fillId="2" borderId="1" xfId="0" applyNumberFormat="1" applyFont="1" applyFill="1" applyBorder="1" applyAlignment="1">
      <alignment horizontal="center"/>
    </xf>
    <xf numFmtId="4" fontId="7" fillId="3" borderId="0" xfId="0" applyNumberFormat="1" applyFont="1" applyFill="1" applyBorder="1"/>
    <xf numFmtId="15" fontId="3" fillId="0" borderId="0" xfId="0" applyNumberFormat="1" applyFont="1" applyBorder="1"/>
    <xf numFmtId="4" fontId="11" fillId="0" borderId="0" xfId="0" applyNumberFormat="1" applyFont="1"/>
    <xf numFmtId="4" fontId="5" fillId="0" borderId="0" xfId="0" applyNumberFormat="1" applyFont="1"/>
    <xf numFmtId="15" fontId="12" fillId="0" borderId="0" xfId="0" applyNumberFormat="1" applyFont="1"/>
    <xf numFmtId="4" fontId="5" fillId="0" borderId="0" xfId="0" applyNumberFormat="1" applyFont="1" applyAlignment="1"/>
    <xf numFmtId="0" fontId="11" fillId="0" borderId="0" xfId="0" applyFont="1" applyAlignment="1"/>
    <xf numFmtId="4" fontId="13" fillId="3" borderId="6" xfId="0" applyNumberFormat="1" applyFont="1" applyFill="1" applyBorder="1"/>
    <xf numFmtId="4" fontId="13" fillId="3" borderId="0" xfId="0" applyNumberFormat="1" applyFont="1" applyFill="1" applyBorder="1"/>
    <xf numFmtId="4" fontId="14" fillId="3" borderId="6" xfId="0" applyNumberFormat="1" applyFont="1" applyFill="1" applyBorder="1"/>
    <xf numFmtId="4" fontId="15" fillId="3" borderId="0" xfId="0" applyNumberFormat="1" applyFont="1" applyFill="1" applyBorder="1"/>
    <xf numFmtId="4" fontId="16" fillId="3" borderId="6" xfId="0" applyNumberFormat="1" applyFont="1" applyFill="1" applyBorder="1"/>
    <xf numFmtId="4" fontId="16" fillId="3" borderId="0" xfId="0" applyNumberFormat="1" applyFont="1" applyFill="1" applyBorder="1" applyAlignment="1">
      <alignment horizontal="center" vertical="top"/>
    </xf>
    <xf numFmtId="4" fontId="16" fillId="3" borderId="0" xfId="0" applyNumberFormat="1" applyFont="1" applyFill="1" applyBorder="1"/>
    <xf numFmtId="4" fontId="13" fillId="0" borderId="6" xfId="0" applyNumberFormat="1" applyFont="1" applyBorder="1"/>
    <xf numFmtId="4" fontId="17" fillId="3" borderId="6" xfId="0" applyNumberFormat="1" applyFont="1" applyFill="1" applyBorder="1"/>
    <xf numFmtId="4" fontId="13" fillId="3" borderId="0" xfId="0" applyNumberFormat="1" applyFont="1" applyFill="1" applyBorder="1" applyAlignment="1">
      <alignment horizontal="center" vertical="top"/>
    </xf>
    <xf numFmtId="15" fontId="16" fillId="0" borderId="0" xfId="0" applyNumberFormat="1" applyFont="1"/>
    <xf numFmtId="0" fontId="16" fillId="0" borderId="0" xfId="0" applyFont="1"/>
    <xf numFmtId="0" fontId="17" fillId="3" borderId="0" xfId="0" applyFont="1" applyFill="1" applyBorder="1"/>
    <xf numFmtId="0" fontId="13" fillId="0" borderId="0" xfId="0" applyFont="1" applyBorder="1" applyAlignment="1">
      <alignment horizontal="center" wrapText="1"/>
    </xf>
    <xf numFmtId="4" fontId="13" fillId="0" borderId="0" xfId="0" applyNumberFormat="1" applyFont="1" applyFill="1" applyBorder="1"/>
    <xf numFmtId="0" fontId="13" fillId="0" borderId="0" xfId="0" applyFont="1" applyFill="1" applyBorder="1"/>
    <xf numFmtId="0" fontId="16" fillId="0" borderId="6" xfId="0" applyFont="1" applyFill="1" applyBorder="1" applyAlignment="1">
      <alignment horizontal="center" wrapText="1"/>
    </xf>
    <xf numFmtId="0" fontId="13" fillId="0" borderId="0" xfId="0" applyFont="1"/>
    <xf numFmtId="15" fontId="4" fillId="2" borderId="7" xfId="0" applyNumberFormat="1" applyFont="1" applyFill="1" applyBorder="1"/>
    <xf numFmtId="4" fontId="11" fillId="0" borderId="0" xfId="0" applyNumberFormat="1" applyFont="1" applyAlignment="1">
      <alignment horizontal="right"/>
    </xf>
    <xf numFmtId="4" fontId="3" fillId="0" borderId="0" xfId="0" applyNumberFormat="1" applyFont="1" applyFill="1" applyBorder="1" applyProtection="1">
      <protection locked="0"/>
    </xf>
    <xf numFmtId="165" fontId="11" fillId="4" borderId="8" xfId="0" applyNumberFormat="1" applyFont="1" applyFill="1" applyBorder="1"/>
    <xf numFmtId="165" fontId="11" fillId="4" borderId="9" xfId="0" applyNumberFormat="1" applyFont="1" applyFill="1" applyBorder="1"/>
    <xf numFmtId="165" fontId="11" fillId="4" borderId="10" xfId="0" applyNumberFormat="1" applyFont="1" applyFill="1" applyBorder="1"/>
    <xf numFmtId="165" fontId="5" fillId="4" borderId="11" xfId="0" applyNumberFormat="1" applyFont="1" applyFill="1" applyBorder="1"/>
    <xf numFmtId="4" fontId="11" fillId="4" borderId="12" xfId="0" applyNumberFormat="1" applyFont="1" applyFill="1" applyBorder="1"/>
    <xf numFmtId="14" fontId="11" fillId="5" borderId="13" xfId="0" applyNumberFormat="1" applyFont="1" applyFill="1" applyBorder="1" applyProtection="1">
      <protection locked="0"/>
    </xf>
    <xf numFmtId="166" fontId="11" fillId="5" borderId="14" xfId="0" applyNumberFormat="1" applyFont="1" applyFill="1" applyBorder="1" applyProtection="1">
      <protection locked="0"/>
    </xf>
    <xf numFmtId="0" fontId="11" fillId="5" borderId="13" xfId="0" applyFont="1" applyFill="1" applyBorder="1" applyAlignment="1" applyProtection="1">
      <alignment horizontal="center"/>
      <protection locked="0"/>
    </xf>
    <xf numFmtId="165" fontId="11" fillId="5" borderId="14" xfId="1" applyNumberFormat="1" applyFont="1" applyFill="1" applyBorder="1" applyAlignment="1" applyProtection="1">
      <alignment horizontal="right"/>
      <protection locked="0"/>
    </xf>
    <xf numFmtId="165" fontId="11" fillId="0" borderId="13" xfId="0" applyNumberFormat="1" applyFont="1" applyBorder="1" applyProtection="1"/>
    <xf numFmtId="165" fontId="11" fillId="5" borderId="13" xfId="0" applyNumberFormat="1" applyFont="1" applyFill="1" applyBorder="1" applyProtection="1">
      <protection locked="0"/>
    </xf>
    <xf numFmtId="165" fontId="11" fillId="5" borderId="9" xfId="0" applyNumberFormat="1" applyFont="1" applyFill="1" applyBorder="1" applyAlignment="1" applyProtection="1">
      <alignment horizontal="right"/>
      <protection locked="0"/>
    </xf>
    <xf numFmtId="0" fontId="11" fillId="5" borderId="9" xfId="0" applyFont="1" applyFill="1" applyBorder="1" applyProtection="1">
      <protection locked="0"/>
    </xf>
    <xf numFmtId="167" fontId="11" fillId="5" borderId="13" xfId="0" applyNumberFormat="1" applyFont="1" applyFill="1" applyBorder="1" applyProtection="1">
      <protection locked="0"/>
    </xf>
    <xf numFmtId="165" fontId="11" fillId="5" borderId="13" xfId="1" applyNumberFormat="1" applyFont="1" applyFill="1" applyBorder="1" applyProtection="1">
      <protection locked="0"/>
    </xf>
    <xf numFmtId="0" fontId="11" fillId="5" borderId="15" xfId="0" applyFont="1" applyFill="1" applyBorder="1" applyProtection="1">
      <protection locked="0"/>
    </xf>
    <xf numFmtId="165" fontId="11" fillId="5" borderId="15" xfId="0" applyNumberFormat="1" applyFont="1" applyFill="1" applyBorder="1" applyProtection="1">
      <protection locked="0"/>
    </xf>
    <xf numFmtId="165" fontId="11" fillId="5" borderId="10" xfId="0" applyNumberFormat="1" applyFont="1" applyFill="1" applyBorder="1" applyProtection="1">
      <protection locked="0"/>
    </xf>
    <xf numFmtId="0" fontId="11" fillId="5" borderId="17" xfId="0" applyFont="1" applyFill="1" applyBorder="1" applyProtection="1">
      <protection locked="0"/>
    </xf>
    <xf numFmtId="15" fontId="11" fillId="2" borderId="3" xfId="0" applyNumberFormat="1" applyFont="1" applyFill="1" applyBorder="1"/>
    <xf numFmtId="15" fontId="11" fillId="2" borderId="18" xfId="0" applyNumberFormat="1" applyFont="1" applyFill="1" applyBorder="1"/>
    <xf numFmtId="15" fontId="11" fillId="2" borderId="19" xfId="0" applyNumberFormat="1" applyFont="1" applyFill="1" applyBorder="1"/>
    <xf numFmtId="15" fontId="11" fillId="2" borderId="20" xfId="0" applyNumberFormat="1" applyFont="1" applyFill="1" applyBorder="1"/>
    <xf numFmtId="0" fontId="11" fillId="2" borderId="1" xfId="0" applyFont="1" applyFill="1" applyBorder="1"/>
    <xf numFmtId="0" fontId="5" fillId="2" borderId="4" xfId="0" applyFont="1" applyFill="1" applyBorder="1"/>
    <xf numFmtId="4" fontId="5" fillId="2" borderId="1" xfId="0" applyNumberFormat="1" applyFont="1" applyFill="1" applyBorder="1"/>
    <xf numFmtId="165" fontId="5" fillId="2" borderId="3" xfId="0" applyNumberFormat="1" applyFont="1" applyFill="1" applyBorder="1"/>
    <xf numFmtId="165" fontId="5" fillId="2" borderId="4" xfId="0" applyNumberFormat="1" applyFont="1" applyFill="1" applyBorder="1"/>
    <xf numFmtId="0" fontId="11" fillId="5" borderId="10" xfId="0" applyFont="1" applyFill="1" applyBorder="1" applyProtection="1">
      <protection locked="0"/>
    </xf>
    <xf numFmtId="4" fontId="11" fillId="3" borderId="6" xfId="0" applyNumberFormat="1" applyFont="1" applyFill="1" applyBorder="1"/>
    <xf numFmtId="15" fontId="5" fillId="0" borderId="6" xfId="0" applyNumberFormat="1" applyFont="1" applyBorder="1"/>
    <xf numFmtId="15" fontId="12" fillId="3" borderId="6" xfId="0" applyNumberFormat="1" applyFont="1" applyFill="1" applyBorder="1"/>
    <xf numFmtId="15" fontId="12" fillId="3" borderId="0" xfId="0" applyNumberFormat="1" applyFont="1" applyFill="1" applyBorder="1"/>
    <xf numFmtId="0" fontId="12" fillId="3" borderId="0" xfId="0" applyFont="1" applyFill="1" applyBorder="1"/>
    <xf numFmtId="4" fontId="12" fillId="3" borderId="6" xfId="0" applyNumberFormat="1" applyFont="1" applyFill="1" applyBorder="1"/>
    <xf numFmtId="4" fontId="12" fillId="3" borderId="0" xfId="0" applyNumberFormat="1" applyFont="1" applyFill="1" applyBorder="1"/>
    <xf numFmtId="0" fontId="11" fillId="3" borderId="5" xfId="0" applyFont="1" applyFill="1" applyBorder="1"/>
    <xf numFmtId="0" fontId="11" fillId="3" borderId="7" xfId="0" applyFont="1" applyFill="1" applyBorder="1"/>
    <xf numFmtId="0" fontId="14" fillId="3" borderId="0" xfId="0" applyFont="1" applyFill="1" applyBorder="1"/>
    <xf numFmtId="0" fontId="13" fillId="3" borderId="0" xfId="0" applyFont="1" applyFill="1" applyBorder="1"/>
    <xf numFmtId="0" fontId="3" fillId="0" borderId="12" xfId="0" applyFont="1" applyBorder="1"/>
    <xf numFmtId="0" fontId="3" fillId="0" borderId="21" xfId="0" applyFont="1" applyBorder="1"/>
    <xf numFmtId="0" fontId="3" fillId="0" borderId="4" xfId="0" applyFont="1" applyBorder="1"/>
    <xf numFmtId="3" fontId="5" fillId="5" borderId="22" xfId="0" applyNumberFormat="1" applyFont="1" applyFill="1" applyBorder="1" applyProtection="1">
      <protection locked="0"/>
    </xf>
    <xf numFmtId="15" fontId="22" fillId="0" borderId="0" xfId="0" applyNumberFormat="1" applyFont="1"/>
    <xf numFmtId="15" fontId="22" fillId="0" borderId="0" xfId="0" applyNumberFormat="1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protection locked="0"/>
    </xf>
    <xf numFmtId="4" fontId="5" fillId="0" borderId="0" xfId="0" applyNumberFormat="1" applyFont="1" applyFill="1" applyBorder="1" applyProtection="1">
      <protection locked="0"/>
    </xf>
    <xf numFmtId="4" fontId="11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1" applyNumberFormat="1" applyFont="1" applyFill="1" applyBorder="1" applyAlignment="1" applyProtection="1">
      <protection locked="0"/>
    </xf>
    <xf numFmtId="15" fontId="10" fillId="5" borderId="23" xfId="0" applyNumberFormat="1" applyFont="1" applyFill="1" applyBorder="1"/>
    <xf numFmtId="15" fontId="10" fillId="5" borderId="12" xfId="0" applyNumberFormat="1" applyFont="1" applyFill="1" applyBorder="1"/>
    <xf numFmtId="4" fontId="5" fillId="0" borderId="25" xfId="0" applyNumberFormat="1" applyFont="1" applyBorder="1"/>
    <xf numFmtId="0" fontId="24" fillId="0" borderId="0" xfId="0" applyFont="1"/>
    <xf numFmtId="166" fontId="11" fillId="5" borderId="27" xfId="0" applyNumberFormat="1" applyFont="1" applyFill="1" applyBorder="1" applyProtection="1">
      <protection locked="0"/>
    </xf>
    <xf numFmtId="166" fontId="11" fillId="5" borderId="28" xfId="0" applyNumberFormat="1" applyFont="1" applyFill="1" applyBorder="1" applyProtection="1">
      <protection locked="0"/>
    </xf>
    <xf numFmtId="15" fontId="4" fillId="2" borderId="3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15" fontId="5" fillId="2" borderId="1" xfId="0" applyNumberFormat="1" applyFont="1" applyFill="1" applyBorder="1" applyAlignment="1">
      <alignment horizontal="center"/>
    </xf>
    <xf numFmtId="15" fontId="5" fillId="2" borderId="1" xfId="0" applyNumberFormat="1" applyFont="1" applyFill="1" applyBorder="1" applyAlignment="1">
      <alignment wrapText="1"/>
    </xf>
    <xf numFmtId="15" fontId="5" fillId="2" borderId="2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wrapText="1"/>
    </xf>
    <xf numFmtId="0" fontId="23" fillId="0" borderId="0" xfId="0" applyFont="1"/>
    <xf numFmtId="0" fontId="23" fillId="0" borderId="0" xfId="0" applyFont="1" applyProtection="1"/>
    <xf numFmtId="0" fontId="23" fillId="0" borderId="0" xfId="0" applyNumberFormat="1" applyFont="1"/>
    <xf numFmtId="15" fontId="3" fillId="5" borderId="23" xfId="0" applyNumberFormat="1" applyFont="1" applyFill="1" applyBorder="1" applyAlignment="1" applyProtection="1">
      <alignment horizontal="right"/>
      <protection locked="0"/>
    </xf>
    <xf numFmtId="15" fontId="3" fillId="5" borderId="29" xfId="0" applyNumberFormat="1" applyFont="1" applyFill="1" applyBorder="1" applyProtection="1">
      <protection locked="0"/>
    </xf>
    <xf numFmtId="0" fontId="3" fillId="5" borderId="29" xfId="0" applyFont="1" applyFill="1" applyBorder="1" applyProtection="1">
      <protection locked="0"/>
    </xf>
    <xf numFmtId="4" fontId="3" fillId="5" borderId="12" xfId="0" applyNumberFormat="1" applyFont="1" applyFill="1" applyBorder="1" applyProtection="1">
      <protection locked="0"/>
    </xf>
    <xf numFmtId="15" fontId="3" fillId="5" borderId="6" xfId="0" applyNumberFormat="1" applyFont="1" applyFill="1" applyBorder="1" applyProtection="1">
      <protection locked="0"/>
    </xf>
    <xf numFmtId="15" fontId="20" fillId="5" borderId="0" xfId="0" applyNumberFormat="1" applyFont="1" applyFill="1" applyBorder="1" applyAlignment="1" applyProtection="1">
      <alignment horizontal="right"/>
      <protection locked="0"/>
    </xf>
    <xf numFmtId="15" fontId="3" fillId="5" borderId="5" xfId="0" applyNumberFormat="1" applyFont="1" applyFill="1" applyBorder="1" applyProtection="1">
      <protection locked="0"/>
    </xf>
    <xf numFmtId="15" fontId="3" fillId="5" borderId="7" xfId="0" applyNumberFormat="1" applyFont="1" applyFill="1" applyBorder="1" applyProtection="1">
      <protection locked="0"/>
    </xf>
    <xf numFmtId="0" fontId="3" fillId="5" borderId="7" xfId="0" applyFont="1" applyFill="1" applyBorder="1" applyProtection="1">
      <protection locked="0"/>
    </xf>
    <xf numFmtId="4" fontId="3" fillId="5" borderId="4" xfId="0" applyNumberFormat="1" applyFont="1" applyFill="1" applyBorder="1" applyProtection="1">
      <protection locked="0"/>
    </xf>
    <xf numFmtId="15" fontId="18" fillId="0" borderId="0" xfId="3" applyNumberFormat="1" applyFont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15" fontId="5" fillId="0" borderId="0" xfId="0" applyNumberFormat="1" applyFont="1" applyFill="1" applyBorder="1" applyAlignment="1" applyProtection="1">
      <alignment horizontal="center"/>
      <protection locked="0"/>
    </xf>
    <xf numFmtId="44" fontId="4" fillId="5" borderId="22" xfId="0" applyNumberFormat="1" applyFont="1" applyFill="1" applyBorder="1" applyProtection="1">
      <protection locked="0"/>
    </xf>
    <xf numFmtId="15" fontId="18" fillId="0" borderId="0" xfId="3" applyNumberFormat="1" applyFont="1" applyAlignment="1" applyProtection="1"/>
    <xf numFmtId="0" fontId="3" fillId="5" borderId="12" xfId="0" applyFont="1" applyFill="1" applyBorder="1"/>
    <xf numFmtId="0" fontId="3" fillId="5" borderId="4" xfId="0" applyFont="1" applyFill="1" applyBorder="1"/>
    <xf numFmtId="0" fontId="8" fillId="5" borderId="5" xfId="0" applyFont="1" applyFill="1" applyBorder="1"/>
    <xf numFmtId="4" fontId="8" fillId="5" borderId="7" xfId="0" applyNumberFormat="1" applyFont="1" applyFill="1" applyBorder="1"/>
    <xf numFmtId="4" fontId="3" fillId="5" borderId="4" xfId="0" applyNumberFormat="1" applyFont="1" applyFill="1" applyBorder="1"/>
    <xf numFmtId="0" fontId="28" fillId="0" borderId="21" xfId="0" applyFont="1" applyBorder="1"/>
    <xf numFmtId="0" fontId="5" fillId="0" borderId="0" xfId="0" applyFont="1" applyBorder="1" applyAlignment="1"/>
    <xf numFmtId="0" fontId="5" fillId="0" borderId="0" xfId="0" applyFont="1" applyFill="1" applyBorder="1" applyAlignment="1" applyProtection="1">
      <protection locked="0"/>
    </xf>
    <xf numFmtId="4" fontId="4" fillId="0" borderId="0" xfId="0" applyNumberFormat="1" applyFont="1" applyFill="1" applyBorder="1" applyAlignment="1" applyProtection="1">
      <protection locked="0"/>
    </xf>
    <xf numFmtId="4" fontId="5" fillId="0" borderId="0" xfId="0" applyNumberFormat="1" applyFont="1" applyFill="1" applyBorder="1" applyAlignment="1"/>
    <xf numFmtId="15" fontId="5" fillId="0" borderId="0" xfId="0" applyNumberFormat="1" applyFont="1" applyFill="1" applyBorder="1" applyAlignment="1" applyProtection="1">
      <protection locked="0"/>
    </xf>
    <xf numFmtId="0" fontId="23" fillId="0" borderId="0" xfId="0" applyFont="1" applyBorder="1"/>
    <xf numFmtId="0" fontId="23" fillId="0" borderId="0" xfId="0" applyFont="1" applyFill="1"/>
    <xf numFmtId="0" fontId="23" fillId="0" borderId="0" xfId="0" applyFont="1" applyFill="1" applyBorder="1"/>
    <xf numFmtId="0" fontId="27" fillId="0" borderId="6" xfId="0" applyFont="1" applyFill="1" applyBorder="1" applyAlignment="1"/>
    <xf numFmtId="0" fontId="27" fillId="0" borderId="0" xfId="0" applyFont="1" applyFill="1" applyBorder="1" applyAlignment="1"/>
    <xf numFmtId="4" fontId="5" fillId="0" borderId="0" xfId="0" applyNumberFormat="1" applyFont="1" applyAlignment="1">
      <alignment horizontal="right"/>
    </xf>
    <xf numFmtId="0" fontId="5" fillId="0" borderId="0" xfId="3" applyNumberFormat="1" applyFont="1" applyFill="1" applyBorder="1" applyAlignment="1" applyProtection="1"/>
    <xf numFmtId="15" fontId="18" fillId="0" borderId="0" xfId="3" applyNumberFormat="1" applyFont="1" applyFill="1" applyAlignment="1" applyProtection="1">
      <alignment horizontal="left"/>
    </xf>
    <xf numFmtId="0" fontId="3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/>
    <xf numFmtId="0" fontId="11" fillId="0" borderId="6" xfId="0" applyFont="1" applyFill="1" applyBorder="1"/>
    <xf numFmtId="15" fontId="18" fillId="0" borderId="0" xfId="3" applyNumberFormat="1" applyFont="1" applyFill="1" applyBorder="1" applyAlignment="1" applyProtection="1">
      <alignment horizontal="left"/>
    </xf>
    <xf numFmtId="0" fontId="22" fillId="0" borderId="0" xfId="0" applyFont="1" applyFill="1" applyBorder="1"/>
    <xf numFmtId="165" fontId="5" fillId="2" borderId="1" xfId="0" applyNumberFormat="1" applyFont="1" applyFill="1" applyBorder="1"/>
    <xf numFmtId="166" fontId="11" fillId="2" borderId="1" xfId="0" applyNumberFormat="1" applyFont="1" applyFill="1" applyBorder="1"/>
    <xf numFmtId="15" fontId="3" fillId="0" borderId="0" xfId="0" applyNumberFormat="1" applyFont="1" applyProtection="1"/>
    <xf numFmtId="0" fontId="3" fillId="0" borderId="0" xfId="0" applyFont="1" applyProtection="1"/>
    <xf numFmtId="15" fontId="7" fillId="0" borderId="0" xfId="0" applyNumberFormat="1" applyFont="1" applyFill="1" applyBorder="1" applyAlignment="1" applyProtection="1">
      <alignment horizontal="center"/>
    </xf>
    <xf numFmtId="15" fontId="19" fillId="0" borderId="0" xfId="0" applyNumberFormat="1" applyFont="1" applyProtection="1"/>
    <xf numFmtId="15" fontId="20" fillId="0" borderId="0" xfId="0" applyNumberFormat="1" applyFont="1" applyAlignment="1" applyProtection="1">
      <alignment horizontal="right"/>
    </xf>
    <xf numFmtId="15" fontId="7" fillId="0" borderId="0" xfId="0" applyNumberFormat="1" applyFont="1" applyFill="1" applyBorder="1" applyAlignment="1" applyProtection="1">
      <alignment horizontal="right"/>
    </xf>
    <xf numFmtId="4" fontId="3" fillId="0" borderId="0" xfId="0" applyNumberFormat="1" applyFont="1" applyFill="1" applyBorder="1" applyProtection="1"/>
    <xf numFmtId="15" fontId="13" fillId="0" borderId="0" xfId="0" applyNumberFormat="1" applyFont="1" applyProtection="1"/>
    <xf numFmtId="0" fontId="16" fillId="0" borderId="0" xfId="0" applyFont="1" applyProtection="1"/>
    <xf numFmtId="0" fontId="11" fillId="4" borderId="26" xfId="0" applyFont="1" applyFill="1" applyBorder="1" applyProtection="1"/>
    <xf numFmtId="0" fontId="11" fillId="4" borderId="30" xfId="0" applyFont="1" applyFill="1" applyBorder="1" applyProtection="1"/>
    <xf numFmtId="0" fontId="11" fillId="4" borderId="27" xfId="0" applyFont="1" applyFill="1" applyBorder="1" applyProtection="1"/>
    <xf numFmtId="0" fontId="11" fillId="4" borderId="14" xfId="0" applyFont="1" applyFill="1" applyBorder="1" applyProtection="1"/>
    <xf numFmtId="0" fontId="11" fillId="4" borderId="28" xfId="0" applyFont="1" applyFill="1" applyBorder="1" applyProtection="1"/>
    <xf numFmtId="0" fontId="11" fillId="4" borderId="16" xfId="0" applyFont="1" applyFill="1" applyBorder="1" applyProtection="1"/>
    <xf numFmtId="0" fontId="13" fillId="0" borderId="0" xfId="0" applyFont="1" applyProtection="1"/>
    <xf numFmtId="15" fontId="13" fillId="4" borderId="11" xfId="0" applyNumberFormat="1" applyFont="1" applyFill="1" applyBorder="1" applyProtection="1"/>
    <xf numFmtId="15" fontId="11" fillId="4" borderId="11" xfId="0" applyNumberFormat="1" applyFont="1" applyFill="1" applyBorder="1" applyProtection="1"/>
    <xf numFmtId="0" fontId="12" fillId="4" borderId="11" xfId="0" applyFont="1" applyFill="1" applyBorder="1" applyAlignment="1" applyProtection="1">
      <alignment horizontal="right"/>
    </xf>
    <xf numFmtId="15" fontId="4" fillId="0" borderId="0" xfId="0" applyNumberFormat="1" applyFont="1" applyBorder="1" applyAlignment="1" applyProtection="1">
      <alignment horizontal="right"/>
    </xf>
    <xf numFmtId="15" fontId="11" fillId="4" borderId="23" xfId="0" applyNumberFormat="1" applyFont="1" applyFill="1" applyBorder="1" applyProtection="1"/>
    <xf numFmtId="15" fontId="11" fillId="4" borderId="29" xfId="0" applyNumberFormat="1" applyFont="1" applyFill="1" applyBorder="1" applyProtection="1"/>
    <xf numFmtId="0" fontId="11" fillId="4" borderId="29" xfId="0" applyFont="1" applyFill="1" applyBorder="1" applyProtection="1"/>
    <xf numFmtId="15" fontId="3" fillId="0" borderId="0" xfId="0" applyNumberFormat="1" applyFont="1" applyBorder="1" applyAlignment="1" applyProtection="1">
      <alignment horizontal="right"/>
    </xf>
    <xf numFmtId="15" fontId="11" fillId="4" borderId="5" xfId="0" applyNumberFormat="1" applyFont="1" applyFill="1" applyBorder="1" applyProtection="1"/>
    <xf numFmtId="15" fontId="11" fillId="4" borderId="7" xfId="0" applyNumberFormat="1" applyFont="1" applyFill="1" applyBorder="1" applyProtection="1"/>
    <xf numFmtId="0" fontId="11" fillId="4" borderId="7" xfId="0" applyFont="1" applyFill="1" applyBorder="1" applyProtection="1"/>
    <xf numFmtId="15" fontId="3" fillId="0" borderId="0" xfId="0" applyNumberFormat="1" applyFont="1" applyBorder="1" applyAlignment="1" applyProtection="1"/>
    <xf numFmtId="4" fontId="5" fillId="5" borderId="1" xfId="0" applyNumberFormat="1" applyFont="1" applyFill="1" applyBorder="1" applyAlignment="1" applyProtection="1">
      <alignment horizontal="center"/>
      <protection locked="0"/>
    </xf>
    <xf numFmtId="168" fontId="5" fillId="2" borderId="1" xfId="2" applyFont="1" applyFill="1" applyBorder="1"/>
    <xf numFmtId="20" fontId="11" fillId="5" borderId="27" xfId="0" applyNumberFormat="1" applyFont="1" applyFill="1" applyBorder="1" applyProtection="1"/>
    <xf numFmtId="49" fontId="13" fillId="5" borderId="6" xfId="3" applyNumberFormat="1" applyFont="1" applyFill="1" applyBorder="1" applyAlignment="1" applyProtection="1">
      <alignment horizontal="left" vertical="top"/>
    </xf>
    <xf numFmtId="15" fontId="29" fillId="5" borderId="0" xfId="3" applyNumberFormat="1" applyFont="1" applyFill="1" applyBorder="1" applyAlignment="1" applyProtection="1">
      <alignment horizontal="left"/>
    </xf>
    <xf numFmtId="15" fontId="29" fillId="5" borderId="21" xfId="3" applyNumberFormat="1" applyFont="1" applyFill="1" applyBorder="1" applyAlignment="1" applyProtection="1">
      <alignment horizontal="left"/>
    </xf>
    <xf numFmtId="0" fontId="3" fillId="5" borderId="29" xfId="0" applyFont="1" applyFill="1" applyBorder="1"/>
    <xf numFmtId="0" fontId="3" fillId="5" borderId="7" xfId="0" applyFont="1" applyFill="1" applyBorder="1"/>
    <xf numFmtId="0" fontId="13" fillId="5" borderId="23" xfId="0" applyFont="1" applyFill="1" applyBorder="1"/>
    <xf numFmtId="0" fontId="13" fillId="5" borderId="5" xfId="0" applyFont="1" applyFill="1" applyBorder="1"/>
    <xf numFmtId="0" fontId="23" fillId="0" borderId="0" xfId="0" quotePrefix="1" applyFont="1"/>
    <xf numFmtId="0" fontId="16" fillId="0" borderId="25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23" fillId="6" borderId="0" xfId="0" applyFont="1" applyFill="1"/>
    <xf numFmtId="169" fontId="23" fillId="0" borderId="0" xfId="1" applyNumberFormat="1" applyFont="1"/>
    <xf numFmtId="170" fontId="23" fillId="0" borderId="0" xfId="1" applyNumberFormat="1" applyFont="1"/>
    <xf numFmtId="0" fontId="23" fillId="6" borderId="0" xfId="0" applyFont="1" applyFill="1" applyAlignment="1">
      <alignment horizontal="center"/>
    </xf>
    <xf numFmtId="2" fontId="11" fillId="4" borderId="4" xfId="0" applyNumberFormat="1" applyFont="1" applyFill="1" applyBorder="1"/>
    <xf numFmtId="0" fontId="5" fillId="5" borderId="1" xfId="1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/>
    </xf>
    <xf numFmtId="169" fontId="23" fillId="0" borderId="0" xfId="0" applyNumberFormat="1" applyFont="1"/>
    <xf numFmtId="4" fontId="3" fillId="5" borderId="13" xfId="0" applyNumberFormat="1" applyFont="1" applyFill="1" applyBorder="1" applyAlignment="1" applyProtection="1">
      <alignment horizontal="center" wrapText="1"/>
      <protection locked="0"/>
    </xf>
    <xf numFmtId="4" fontId="11" fillId="5" borderId="13" xfId="0" applyNumberFormat="1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Alignment="1" applyProtection="1">
      <alignment horizontal="center"/>
      <protection locked="0"/>
    </xf>
    <xf numFmtId="0" fontId="11" fillId="5" borderId="9" xfId="0" applyFont="1" applyFill="1" applyBorder="1" applyAlignment="1" applyProtection="1">
      <alignment horizontal="center"/>
      <protection locked="0"/>
    </xf>
    <xf numFmtId="0" fontId="5" fillId="2" borderId="2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5" fontId="3" fillId="5" borderId="0" xfId="0" applyNumberFormat="1" applyFont="1" applyFill="1" applyBorder="1" applyAlignment="1" applyProtection="1">
      <alignment horizontal="left"/>
      <protection locked="0"/>
    </xf>
    <xf numFmtId="15" fontId="3" fillId="5" borderId="21" xfId="0" applyNumberFormat="1" applyFont="1" applyFill="1" applyBorder="1" applyAlignment="1" applyProtection="1">
      <alignment horizontal="left"/>
      <protection locked="0"/>
    </xf>
    <xf numFmtId="15" fontId="22" fillId="5" borderId="24" xfId="0" applyNumberFormat="1" applyFont="1" applyFill="1" applyBorder="1" applyAlignment="1" applyProtection="1">
      <alignment horizontal="center"/>
      <protection locked="0"/>
    </xf>
    <xf numFmtId="15" fontId="22" fillId="5" borderId="19" xfId="0" applyNumberFormat="1" applyFont="1" applyFill="1" applyBorder="1" applyAlignment="1" applyProtection="1">
      <alignment horizontal="center"/>
      <protection locked="0"/>
    </xf>
    <xf numFmtId="15" fontId="22" fillId="5" borderId="2" xfId="0" applyNumberFormat="1" applyFont="1" applyFill="1" applyBorder="1" applyAlignment="1" applyProtection="1">
      <alignment horizontal="center"/>
      <protection locked="0"/>
    </xf>
    <xf numFmtId="4" fontId="5" fillId="5" borderId="24" xfId="0" applyNumberFormat="1" applyFont="1" applyFill="1" applyBorder="1" applyAlignment="1" applyProtection="1">
      <alignment horizontal="center"/>
      <protection locked="0"/>
    </xf>
    <xf numFmtId="4" fontId="5" fillId="5" borderId="2" xfId="0" applyNumberFormat="1" applyFont="1" applyFill="1" applyBorder="1" applyAlignment="1" applyProtection="1">
      <alignment horizontal="center"/>
      <protection locked="0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3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9" fontId="5" fillId="5" borderId="25" xfId="0" applyNumberFormat="1" applyFont="1" applyFill="1" applyBorder="1" applyAlignment="1">
      <alignment horizontal="center" vertical="center"/>
    </xf>
    <xf numFmtId="49" fontId="5" fillId="5" borderId="31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wrapText="1"/>
    </xf>
    <xf numFmtId="0" fontId="16" fillId="2" borderId="19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21" fillId="2" borderId="24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0" fontId="21" fillId="2" borderId="2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wrapText="1"/>
    </xf>
    <xf numFmtId="15" fontId="3" fillId="5" borderId="0" xfId="0" applyNumberFormat="1" applyFont="1" applyFill="1" applyBorder="1" applyAlignment="1" applyProtection="1">
      <alignment horizontal="center"/>
      <protection locked="0"/>
    </xf>
    <xf numFmtId="15" fontId="3" fillId="5" borderId="21" xfId="0" applyNumberFormat="1" applyFont="1" applyFill="1" applyBorder="1" applyAlignment="1" applyProtection="1">
      <alignment horizontal="center"/>
      <protection locked="0"/>
    </xf>
    <xf numFmtId="4" fontId="3" fillId="3" borderId="23" xfId="0" applyNumberFormat="1" applyFont="1" applyFill="1" applyBorder="1" applyAlignment="1">
      <alignment horizontal="center"/>
    </xf>
    <xf numFmtId="4" fontId="3" fillId="3" borderId="29" xfId="0" applyNumberFormat="1" applyFont="1" applyFill="1" applyBorder="1" applyAlignment="1">
      <alignment horizontal="center"/>
    </xf>
    <xf numFmtId="4" fontId="3" fillId="3" borderId="6" xfId="0" applyNumberFormat="1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5" borderId="24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4" fontId="16" fillId="5" borderId="24" xfId="0" applyNumberFormat="1" applyFont="1" applyFill="1" applyBorder="1" applyAlignment="1" applyProtection="1">
      <alignment horizontal="center"/>
      <protection locked="0"/>
    </xf>
    <xf numFmtId="4" fontId="16" fillId="5" borderId="2" xfId="0" applyNumberFormat="1" applyFont="1" applyFill="1" applyBorder="1" applyAlignment="1" applyProtection="1">
      <alignment horizontal="center"/>
      <protection locked="0"/>
    </xf>
    <xf numFmtId="15" fontId="5" fillId="0" borderId="0" xfId="0" applyNumberFormat="1" applyFont="1" applyFill="1" applyBorder="1" applyAlignment="1" applyProtection="1">
      <alignment horizontal="center"/>
      <protection locked="0"/>
    </xf>
    <xf numFmtId="4" fontId="5" fillId="0" borderId="0" xfId="0" applyNumberFormat="1" applyFont="1" applyFill="1" applyBorder="1" applyAlignment="1">
      <alignment horizontal="center"/>
    </xf>
    <xf numFmtId="0" fontId="5" fillId="0" borderId="24" xfId="3" applyNumberFormat="1" applyFont="1" applyBorder="1" applyAlignment="1" applyProtection="1">
      <alignment horizontal="center"/>
    </xf>
    <xf numFmtId="0" fontId="5" fillId="0" borderId="19" xfId="3" applyNumberFormat="1" applyFont="1" applyBorder="1" applyAlignment="1" applyProtection="1">
      <alignment horizontal="center"/>
    </xf>
    <xf numFmtId="0" fontId="5" fillId="0" borderId="2" xfId="3" applyNumberFormat="1" applyFont="1" applyBorder="1" applyAlignment="1" applyProtection="1">
      <alignment horizontal="center"/>
    </xf>
    <xf numFmtId="4" fontId="5" fillId="0" borderId="23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15" fontId="22" fillId="0" borderId="24" xfId="0" applyNumberFormat="1" applyFont="1" applyBorder="1" applyAlignment="1">
      <alignment horizontal="center"/>
    </xf>
    <xf numFmtId="15" fontId="22" fillId="0" borderId="19" xfId="0" applyNumberFormat="1" applyFont="1" applyBorder="1" applyAlignment="1">
      <alignment horizontal="center"/>
    </xf>
    <xf numFmtId="15" fontId="22" fillId="0" borderId="2" xfId="0" applyNumberFormat="1" applyFont="1" applyBorder="1" applyAlignment="1">
      <alignment horizontal="center"/>
    </xf>
  </cellXfs>
  <cellStyles count="4">
    <cellStyle name="Currency" xfId="1" builtinId="4"/>
    <cellStyle name="Euro" xfId="2"/>
    <cellStyle name="Hyperlink" xfId="3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56"/>
  <sheetViews>
    <sheetView showGridLines="0" tabSelected="1" topLeftCell="A25" zoomScale="48" zoomScaleNormal="48" zoomScaleSheetLayoutView="75" workbookViewId="0">
      <selection activeCell="A4" sqref="A4:D4"/>
    </sheetView>
  </sheetViews>
  <sheetFormatPr defaultRowHeight="23.25"/>
  <cols>
    <col min="1" max="1" width="19.140625" style="6" customWidth="1"/>
    <col min="2" max="2" width="14" style="6" customWidth="1"/>
    <col min="3" max="3" width="17.140625" style="6" customWidth="1"/>
    <col min="4" max="4" width="22.28515625" style="1" customWidth="1"/>
    <col min="5" max="5" width="24.42578125" style="1" customWidth="1"/>
    <col min="6" max="6" width="25.7109375" style="3" customWidth="1"/>
    <col min="7" max="7" width="24.5703125" style="3" customWidth="1"/>
    <col min="8" max="8" width="29.7109375" style="3" customWidth="1"/>
    <col min="9" max="9" width="21.5703125" style="3" customWidth="1"/>
    <col min="10" max="10" width="22" style="3" customWidth="1"/>
    <col min="11" max="11" width="36.5703125" style="3" customWidth="1"/>
    <col min="12" max="12" width="18.7109375" style="3" customWidth="1"/>
    <col min="13" max="13" width="16.85546875" style="1" customWidth="1"/>
    <col min="14" max="14" width="20.42578125" style="1" customWidth="1"/>
    <col min="15" max="15" width="89.85546875" style="1" customWidth="1"/>
    <col min="16" max="16" width="74.42578125" style="1" customWidth="1"/>
    <col min="17" max="17" width="9.140625" style="112"/>
    <col min="18" max="18" width="11.5703125" style="112" customWidth="1"/>
    <col min="19" max="19" width="10.5703125" style="112" customWidth="1"/>
    <col min="20" max="20" width="11.5703125" style="112" customWidth="1"/>
    <col min="21" max="24" width="9.140625" style="112"/>
    <col min="25" max="25" width="9.140625" style="112" customWidth="1"/>
    <col min="26" max="26" width="29.85546875" style="112" hidden="1" customWidth="1"/>
    <col min="27" max="27" width="64.85546875" style="112" hidden="1" customWidth="1"/>
    <col min="28" max="28" width="18.42578125" style="112" hidden="1" customWidth="1"/>
    <col min="29" max="30" width="9.140625" style="112" hidden="1" customWidth="1"/>
    <col min="31" max="31" width="40.5703125" style="112" hidden="1" customWidth="1"/>
    <col min="32" max="32" width="14.42578125" style="112" hidden="1" customWidth="1"/>
    <col min="33" max="34" width="9.140625" style="112" hidden="1" customWidth="1"/>
    <col min="35" max="35" width="9.140625" style="112" customWidth="1"/>
    <col min="36" max="40" width="9.140625" style="1" customWidth="1"/>
    <col min="41" max="16384" width="9.140625" style="1"/>
  </cols>
  <sheetData>
    <row r="1" spans="1:32" ht="10.5" customHeight="1" thickBot="1">
      <c r="A1" s="16"/>
      <c r="B1" s="16"/>
      <c r="C1" s="16"/>
    </row>
    <row r="2" spans="1:32" ht="27" thickBot="1">
      <c r="A2" s="98" t="s">
        <v>36</v>
      </c>
      <c r="B2" s="99"/>
      <c r="E2" s="101" t="s">
        <v>54</v>
      </c>
    </row>
    <row r="3" spans="1:32" ht="27" customHeight="1" thickBot="1">
      <c r="A3" s="257" t="s">
        <v>16</v>
      </c>
      <c r="B3" s="258"/>
      <c r="C3" s="258"/>
      <c r="D3" s="259"/>
      <c r="E3" s="2"/>
      <c r="F3" s="206" t="s">
        <v>26</v>
      </c>
      <c r="G3" s="22"/>
      <c r="H3" s="100" t="s">
        <v>27</v>
      </c>
      <c r="I3" s="23"/>
      <c r="J3" s="255" t="s">
        <v>37</v>
      </c>
      <c r="K3" s="256"/>
      <c r="L3" s="17"/>
      <c r="M3" s="241" t="s">
        <v>60</v>
      </c>
      <c r="N3" s="242"/>
      <c r="O3" s="243"/>
    </row>
    <row r="4" spans="1:32" ht="27" customHeight="1" thickBot="1">
      <c r="A4" s="216"/>
      <c r="B4" s="217"/>
      <c r="C4" s="217"/>
      <c r="D4" s="218"/>
      <c r="E4" s="2"/>
      <c r="F4" s="187"/>
      <c r="G4" s="22"/>
      <c r="H4" s="205"/>
      <c r="I4" s="46"/>
      <c r="J4" s="219"/>
      <c r="K4" s="220"/>
      <c r="M4" s="195"/>
      <c r="N4" s="193"/>
      <c r="O4" s="130"/>
    </row>
    <row r="5" spans="1:32" ht="27" customHeight="1" thickBot="1">
      <c r="A5" s="92"/>
      <c r="B5" s="93"/>
      <c r="C5" s="94"/>
      <c r="D5" s="94"/>
      <c r="E5" s="2"/>
      <c r="F5" s="95"/>
      <c r="G5" s="22"/>
      <c r="H5" s="97"/>
      <c r="I5" s="46"/>
      <c r="J5" s="96"/>
      <c r="K5" s="96"/>
      <c r="M5" s="196"/>
      <c r="N5" s="194"/>
      <c r="O5" s="131"/>
    </row>
    <row r="6" spans="1:32" ht="27" customHeight="1" thickBot="1">
      <c r="A6" s="244" t="s">
        <v>17</v>
      </c>
      <c r="B6" s="245"/>
      <c r="C6" s="136"/>
      <c r="D6" s="241" t="s">
        <v>28</v>
      </c>
      <c r="E6" s="243"/>
      <c r="F6" s="136"/>
      <c r="G6" s="251"/>
      <c r="H6" s="251"/>
      <c r="I6" s="139"/>
      <c r="J6" s="221" t="s">
        <v>65</v>
      </c>
      <c r="K6" s="224"/>
      <c r="M6" s="8"/>
      <c r="N6" s="8"/>
      <c r="Q6" s="141"/>
    </row>
    <row r="7" spans="1:32" ht="27" customHeight="1" thickBot="1">
      <c r="A7" s="246"/>
      <c r="B7" s="247"/>
      <c r="C7" s="137"/>
      <c r="D7" s="248" t="s">
        <v>72</v>
      </c>
      <c r="E7" s="249"/>
      <c r="F7" s="138"/>
      <c r="G7" s="250"/>
      <c r="H7" s="250"/>
      <c r="I7" s="140"/>
      <c r="J7" s="222"/>
      <c r="K7" s="225"/>
      <c r="L7" s="129"/>
      <c r="M7" s="252" t="s">
        <v>68</v>
      </c>
      <c r="N7" s="253"/>
      <c r="O7" s="254"/>
      <c r="P7" s="147"/>
      <c r="Q7" s="147"/>
      <c r="R7" s="142"/>
    </row>
    <row r="8" spans="1:32" ht="27" customHeight="1" thickBot="1">
      <c r="A8" s="144"/>
      <c r="B8" s="145"/>
      <c r="C8" s="145"/>
      <c r="D8" s="145"/>
      <c r="E8" s="145"/>
      <c r="F8" s="126"/>
      <c r="G8" s="7"/>
      <c r="H8" s="127"/>
      <c r="I8" s="127"/>
      <c r="J8" s="223"/>
      <c r="K8" s="226"/>
      <c r="L8" s="125"/>
      <c r="M8" s="190"/>
      <c r="N8" s="191"/>
      <c r="O8" s="192"/>
      <c r="P8" s="148"/>
      <c r="Q8" s="155"/>
      <c r="R8" s="142"/>
    </row>
    <row r="9" spans="1:32" ht="20.25" customHeight="1" thickBot="1">
      <c r="A9" s="2"/>
      <c r="B9" s="25"/>
      <c r="C9" s="26"/>
      <c r="D9" s="146" t="s">
        <v>67</v>
      </c>
      <c r="E9" s="187" t="s">
        <v>92</v>
      </c>
      <c r="F9" s="24"/>
      <c r="G9" s="24"/>
      <c r="H9" s="24"/>
      <c r="I9" s="24"/>
      <c r="J9" s="24"/>
      <c r="K9" s="24"/>
      <c r="L9" s="10"/>
      <c r="M9" s="132"/>
      <c r="N9" s="133"/>
      <c r="O9" s="134"/>
      <c r="P9" s="149"/>
      <c r="Q9" s="143"/>
      <c r="R9" s="142"/>
    </row>
    <row r="10" spans="1:32" ht="24" thickBot="1">
      <c r="A10" s="18" t="s">
        <v>50</v>
      </c>
      <c r="P10" s="149"/>
      <c r="Q10" s="143"/>
      <c r="R10" s="142"/>
      <c r="AA10" s="112" t="s">
        <v>69</v>
      </c>
    </row>
    <row r="11" spans="1:32" ht="67.5" customHeight="1" thickBot="1">
      <c r="A11" s="106" t="s">
        <v>38</v>
      </c>
      <c r="B11" s="107" t="s">
        <v>40</v>
      </c>
      <c r="C11" s="107" t="s">
        <v>39</v>
      </c>
      <c r="D11" s="108" t="s">
        <v>41</v>
      </c>
      <c r="E11" s="107" t="s">
        <v>55</v>
      </c>
      <c r="F11" s="212" t="s">
        <v>57</v>
      </c>
      <c r="G11" s="213"/>
      <c r="H11" s="109" t="s">
        <v>29</v>
      </c>
      <c r="I11" s="110" t="s">
        <v>66</v>
      </c>
      <c r="J11" s="110" t="s">
        <v>51</v>
      </c>
      <c r="K11" s="233" t="s">
        <v>31</v>
      </c>
      <c r="L11" s="234"/>
      <c r="M11" s="9" t="s">
        <v>24</v>
      </c>
      <c r="N11" s="111" t="s">
        <v>15</v>
      </c>
      <c r="O11" s="109" t="s">
        <v>5</v>
      </c>
      <c r="P11" s="150"/>
      <c r="Q11" s="143"/>
      <c r="R11" s="142"/>
      <c r="AA11" s="197" t="s">
        <v>70</v>
      </c>
      <c r="AC11" s="113"/>
      <c r="AD11" s="113"/>
      <c r="AE11" s="113"/>
    </row>
    <row r="12" spans="1:32" ht="21.95" customHeight="1" thickBot="1">
      <c r="A12" s="13"/>
      <c r="B12" s="14" t="s">
        <v>0</v>
      </c>
      <c r="C12" s="45"/>
      <c r="D12" s="15" t="s">
        <v>20</v>
      </c>
      <c r="E12" s="104"/>
      <c r="F12" s="12" t="s">
        <v>19</v>
      </c>
      <c r="G12" s="12" t="s">
        <v>1</v>
      </c>
      <c r="H12" s="11" t="s">
        <v>23</v>
      </c>
      <c r="I12" s="4" t="str">
        <f>E9</f>
        <v>KM</v>
      </c>
      <c r="J12" s="19"/>
      <c r="K12" s="105" t="s">
        <v>21</v>
      </c>
      <c r="L12" s="4" t="s">
        <v>52</v>
      </c>
      <c r="M12" s="4" t="s">
        <v>12</v>
      </c>
      <c r="N12" s="4" t="s">
        <v>12</v>
      </c>
      <c r="O12" s="5"/>
      <c r="P12" s="151"/>
      <c r="Q12" s="156"/>
      <c r="R12" s="142"/>
      <c r="AA12" s="197" t="s">
        <v>71</v>
      </c>
      <c r="AC12" s="113"/>
      <c r="AD12" s="113"/>
      <c r="AE12" s="113"/>
    </row>
    <row r="13" spans="1:32" ht="37.5" customHeight="1">
      <c r="A13" s="53"/>
      <c r="B13" s="54"/>
      <c r="C13" s="53"/>
      <c r="D13" s="102"/>
      <c r="E13" s="189">
        <f t="shared" ref="E13:E27" si="0">D13-B13</f>
        <v>0</v>
      </c>
      <c r="F13" s="210"/>
      <c r="G13" s="211"/>
      <c r="H13" s="55"/>
      <c r="I13" s="209"/>
      <c r="J13" s="208"/>
      <c r="K13" s="56">
        <f t="shared" ref="K13:K27" si="1">IF(J13="",0,VLOOKUP(J13,subrate1,2,FALSE))</f>
        <v>0</v>
      </c>
      <c r="L13" s="57">
        <f>(I13*$E$42)/100</f>
        <v>0</v>
      </c>
      <c r="M13" s="58"/>
      <c r="N13" s="59"/>
      <c r="O13" s="60"/>
      <c r="P13" s="152"/>
      <c r="Q13" s="142"/>
      <c r="R13" s="142"/>
      <c r="T13" s="114"/>
      <c r="V13" s="142"/>
      <c r="W13" s="142"/>
      <c r="AA13" s="197" t="s">
        <v>72</v>
      </c>
      <c r="AC13" s="113"/>
      <c r="AD13" s="113"/>
      <c r="AE13" s="113"/>
    </row>
    <row r="14" spans="1:32" ht="37.5" customHeight="1">
      <c r="A14" s="53"/>
      <c r="B14" s="54"/>
      <c r="C14" s="53"/>
      <c r="D14" s="102"/>
      <c r="E14" s="189">
        <f t="shared" si="0"/>
        <v>0</v>
      </c>
      <c r="F14" s="210"/>
      <c r="G14" s="211"/>
      <c r="H14" s="55"/>
      <c r="I14" s="209"/>
      <c r="J14" s="208"/>
      <c r="K14" s="56">
        <f t="shared" si="1"/>
        <v>0</v>
      </c>
      <c r="L14" s="57">
        <f t="shared" ref="L14:L27" si="2">(I14*$E$42)/100</f>
        <v>0</v>
      </c>
      <c r="M14" s="58"/>
      <c r="N14" s="59"/>
      <c r="O14" s="60"/>
      <c r="P14" s="152"/>
      <c r="Q14" s="142"/>
      <c r="R14" s="142"/>
      <c r="T14" s="114"/>
      <c r="V14" s="142"/>
      <c r="W14" s="142"/>
      <c r="AC14" s="113"/>
      <c r="AD14" s="113"/>
      <c r="AE14" s="113"/>
    </row>
    <row r="15" spans="1:32" ht="37.5" customHeight="1">
      <c r="A15" s="53"/>
      <c r="B15" s="54"/>
      <c r="C15" s="53"/>
      <c r="D15" s="102"/>
      <c r="E15" s="189">
        <f t="shared" si="0"/>
        <v>0</v>
      </c>
      <c r="F15" s="210"/>
      <c r="G15" s="211"/>
      <c r="H15" s="55"/>
      <c r="I15" s="209"/>
      <c r="J15" s="208"/>
      <c r="K15" s="56">
        <f t="shared" si="1"/>
        <v>0</v>
      </c>
      <c r="L15" s="57">
        <f t="shared" si="2"/>
        <v>0</v>
      </c>
      <c r="M15" s="58"/>
      <c r="N15" s="59"/>
      <c r="O15" s="60"/>
      <c r="P15" s="152"/>
      <c r="Q15" s="142"/>
      <c r="R15" s="142"/>
      <c r="T15" s="114"/>
      <c r="V15" s="142"/>
      <c r="W15" s="142"/>
      <c r="AA15" s="112" t="str">
        <f>G31</f>
        <v>Band 1</v>
      </c>
      <c r="AC15" s="113"/>
      <c r="AD15" s="113"/>
      <c r="AE15" s="113"/>
    </row>
    <row r="16" spans="1:32" ht="37.5" customHeight="1">
      <c r="A16" s="53"/>
      <c r="B16" s="54"/>
      <c r="C16" s="53"/>
      <c r="D16" s="102"/>
      <c r="E16" s="189">
        <f t="shared" si="0"/>
        <v>0</v>
      </c>
      <c r="F16" s="210"/>
      <c r="G16" s="211"/>
      <c r="H16" s="55"/>
      <c r="I16" s="209"/>
      <c r="J16" s="208"/>
      <c r="K16" s="56">
        <f t="shared" si="1"/>
        <v>0</v>
      </c>
      <c r="L16" s="57">
        <f t="shared" si="2"/>
        <v>0</v>
      </c>
      <c r="M16" s="58"/>
      <c r="N16" s="59"/>
      <c r="O16" s="60"/>
      <c r="P16" s="152"/>
      <c r="Q16" s="142"/>
      <c r="R16" s="142"/>
      <c r="T16" s="114"/>
      <c r="V16" s="142"/>
      <c r="W16" s="142"/>
      <c r="AC16" s="113"/>
      <c r="AD16" s="113"/>
      <c r="AE16" s="113" t="s">
        <v>75</v>
      </c>
      <c r="AF16" s="202">
        <v>37.950000000000003</v>
      </c>
    </row>
    <row r="17" spans="1:36" ht="37.5" customHeight="1">
      <c r="A17" s="53"/>
      <c r="B17" s="54"/>
      <c r="C17" s="53"/>
      <c r="D17" s="102"/>
      <c r="E17" s="189">
        <f t="shared" si="0"/>
        <v>0</v>
      </c>
      <c r="F17" s="210"/>
      <c r="G17" s="211"/>
      <c r="H17" s="55"/>
      <c r="I17" s="209"/>
      <c r="J17" s="208"/>
      <c r="K17" s="56">
        <f t="shared" si="1"/>
        <v>0</v>
      </c>
      <c r="L17" s="57">
        <f t="shared" si="2"/>
        <v>0</v>
      </c>
      <c r="M17" s="58"/>
      <c r="N17" s="59"/>
      <c r="O17" s="60"/>
      <c r="P17" s="152"/>
      <c r="Q17" s="142"/>
      <c r="R17" s="142"/>
      <c r="T17" s="114"/>
      <c r="V17" s="142"/>
      <c r="W17" s="142"/>
      <c r="AC17" s="113"/>
      <c r="AD17" s="113"/>
      <c r="AE17" s="113" t="s">
        <v>76</v>
      </c>
      <c r="AF17" s="202">
        <v>70</v>
      </c>
    </row>
    <row r="18" spans="1:36" ht="37.5" customHeight="1">
      <c r="A18" s="53"/>
      <c r="B18" s="54"/>
      <c r="C18" s="53"/>
      <c r="D18" s="102"/>
      <c r="E18" s="189">
        <f t="shared" si="0"/>
        <v>0</v>
      </c>
      <c r="F18" s="210"/>
      <c r="G18" s="211"/>
      <c r="H18" s="55"/>
      <c r="I18" s="209"/>
      <c r="J18" s="208"/>
      <c r="K18" s="56">
        <f t="shared" si="1"/>
        <v>0</v>
      </c>
      <c r="L18" s="57">
        <f t="shared" si="2"/>
        <v>0</v>
      </c>
      <c r="M18" s="58"/>
      <c r="N18" s="59"/>
      <c r="O18" s="60"/>
      <c r="P18" s="152"/>
      <c r="Q18" s="142"/>
      <c r="R18" s="142"/>
      <c r="T18" s="114"/>
      <c r="V18" s="142"/>
      <c r="W18" s="142"/>
      <c r="AC18" s="113"/>
      <c r="AD18" s="113"/>
      <c r="AE18" s="113" t="s">
        <v>77</v>
      </c>
      <c r="AF18" s="202">
        <v>27.55</v>
      </c>
    </row>
    <row r="19" spans="1:36" ht="37.5" customHeight="1">
      <c r="A19" s="53"/>
      <c r="B19" s="54"/>
      <c r="C19" s="53"/>
      <c r="D19" s="102"/>
      <c r="E19" s="189">
        <f t="shared" si="0"/>
        <v>0</v>
      </c>
      <c r="F19" s="210"/>
      <c r="G19" s="211"/>
      <c r="H19" s="55"/>
      <c r="I19" s="209"/>
      <c r="J19" s="208"/>
      <c r="K19" s="56">
        <f t="shared" si="1"/>
        <v>0</v>
      </c>
      <c r="L19" s="57">
        <f t="shared" si="2"/>
        <v>0</v>
      </c>
      <c r="M19" s="58"/>
      <c r="N19" s="59"/>
      <c r="O19" s="60"/>
      <c r="P19" s="152"/>
      <c r="Q19" s="142"/>
      <c r="R19" s="142"/>
      <c r="T19" s="114"/>
      <c r="V19" s="142"/>
      <c r="W19" s="142"/>
      <c r="AA19" s="112" t="s">
        <v>74</v>
      </c>
      <c r="AC19" s="113"/>
      <c r="AD19" s="113"/>
      <c r="AE19" s="113" t="s">
        <v>78</v>
      </c>
      <c r="AF19" s="202">
        <v>21.36</v>
      </c>
    </row>
    <row r="20" spans="1:36" ht="37.5" customHeight="1">
      <c r="A20" s="61"/>
      <c r="B20" s="54"/>
      <c r="C20" s="61"/>
      <c r="D20" s="102"/>
      <c r="E20" s="189">
        <f t="shared" si="0"/>
        <v>0</v>
      </c>
      <c r="F20" s="55"/>
      <c r="G20" s="211"/>
      <c r="H20" s="55"/>
      <c r="I20" s="209"/>
      <c r="J20" s="208"/>
      <c r="K20" s="56">
        <f t="shared" si="1"/>
        <v>0</v>
      </c>
      <c r="L20" s="57">
        <f t="shared" si="2"/>
        <v>0</v>
      </c>
      <c r="M20" s="58"/>
      <c r="N20" s="59"/>
      <c r="O20" s="60"/>
      <c r="P20" s="152"/>
      <c r="Q20" s="142"/>
      <c r="R20" s="142"/>
      <c r="T20" s="114"/>
      <c r="V20" s="142"/>
      <c r="W20" s="142"/>
      <c r="AA20" s="200" t="str">
        <f>CONCATENATE(AA15," ",D7)</f>
        <v>Band 1 1500 CC and over</v>
      </c>
      <c r="AC20" s="113"/>
      <c r="AD20" s="113"/>
      <c r="AE20" s="113" t="s">
        <v>79</v>
      </c>
      <c r="AF20" s="112">
        <v>39.86</v>
      </c>
    </row>
    <row r="21" spans="1:36" ht="37.5" customHeight="1">
      <c r="A21" s="61"/>
      <c r="B21" s="54"/>
      <c r="C21" s="61"/>
      <c r="D21" s="102"/>
      <c r="E21" s="189">
        <f t="shared" si="0"/>
        <v>0</v>
      </c>
      <c r="F21" s="55"/>
      <c r="G21" s="211"/>
      <c r="H21" s="55"/>
      <c r="I21" s="209"/>
      <c r="J21" s="208"/>
      <c r="K21" s="56">
        <f t="shared" si="1"/>
        <v>0</v>
      </c>
      <c r="L21" s="57">
        <f t="shared" si="2"/>
        <v>0</v>
      </c>
      <c r="M21" s="58"/>
      <c r="N21" s="59"/>
      <c r="O21" s="60"/>
      <c r="P21" s="152"/>
      <c r="Q21" s="142"/>
      <c r="R21" s="142"/>
      <c r="T21" s="114"/>
      <c r="V21" s="142"/>
      <c r="W21" s="142"/>
      <c r="AA21" s="112" t="s">
        <v>18</v>
      </c>
      <c r="AC21" s="113"/>
      <c r="AD21" s="113"/>
      <c r="AE21" s="113" t="s">
        <v>80</v>
      </c>
      <c r="AF21" s="112">
        <v>73.209999999999994</v>
      </c>
    </row>
    <row r="22" spans="1:36" ht="37.5" customHeight="1">
      <c r="A22" s="61"/>
      <c r="B22" s="54"/>
      <c r="C22" s="61"/>
      <c r="D22" s="102"/>
      <c r="E22" s="189">
        <f t="shared" si="0"/>
        <v>0</v>
      </c>
      <c r="F22" s="55"/>
      <c r="G22" s="211"/>
      <c r="H22" s="55"/>
      <c r="I22" s="209"/>
      <c r="J22" s="208"/>
      <c r="K22" s="56">
        <f t="shared" si="1"/>
        <v>0</v>
      </c>
      <c r="L22" s="57">
        <f t="shared" si="2"/>
        <v>0</v>
      </c>
      <c r="M22" s="62"/>
      <c r="N22" s="59"/>
      <c r="O22" s="60"/>
      <c r="P22" s="152"/>
      <c r="Q22" s="142"/>
      <c r="R22" s="142"/>
      <c r="T22" s="114"/>
      <c r="V22" s="142"/>
      <c r="W22" s="142"/>
      <c r="AA22" s="203">
        <f>VLOOKUP(AA20,rate,2,FALSE)</f>
        <v>44.79</v>
      </c>
      <c r="AC22" s="113"/>
      <c r="AD22" s="113"/>
      <c r="AE22" s="113" t="s">
        <v>81</v>
      </c>
      <c r="AF22" s="112">
        <v>29.03</v>
      </c>
    </row>
    <row r="23" spans="1:36" ht="37.5" customHeight="1">
      <c r="A23" s="61"/>
      <c r="B23" s="54"/>
      <c r="C23" s="61"/>
      <c r="D23" s="102"/>
      <c r="E23" s="189">
        <f t="shared" si="0"/>
        <v>0</v>
      </c>
      <c r="F23" s="55"/>
      <c r="G23" s="211"/>
      <c r="H23" s="55"/>
      <c r="I23" s="209"/>
      <c r="J23" s="208"/>
      <c r="K23" s="56">
        <f t="shared" si="1"/>
        <v>0</v>
      </c>
      <c r="L23" s="57">
        <f t="shared" si="2"/>
        <v>0</v>
      </c>
      <c r="M23" s="58"/>
      <c r="N23" s="59"/>
      <c r="O23" s="60"/>
      <c r="P23" s="152"/>
      <c r="Q23" s="142"/>
      <c r="R23" s="142"/>
      <c r="T23" s="114"/>
      <c r="V23" s="142"/>
      <c r="W23" s="142"/>
      <c r="AC23" s="113"/>
      <c r="AD23" s="113"/>
      <c r="AE23" s="113" t="s">
        <v>82</v>
      </c>
      <c r="AF23" s="112">
        <v>22.23</v>
      </c>
    </row>
    <row r="24" spans="1:36" ht="37.5" customHeight="1">
      <c r="A24" s="61"/>
      <c r="B24" s="54"/>
      <c r="C24" s="61"/>
      <c r="D24" s="102"/>
      <c r="E24" s="189">
        <f t="shared" si="0"/>
        <v>0</v>
      </c>
      <c r="F24" s="55"/>
      <c r="G24" s="211"/>
      <c r="H24" s="55"/>
      <c r="I24" s="209"/>
      <c r="J24" s="208"/>
      <c r="K24" s="56">
        <f t="shared" si="1"/>
        <v>0</v>
      </c>
      <c r="L24" s="57">
        <f t="shared" si="2"/>
        <v>0</v>
      </c>
      <c r="M24" s="58"/>
      <c r="N24" s="59"/>
      <c r="O24" s="60"/>
      <c r="P24" s="152"/>
      <c r="Q24" s="142"/>
      <c r="R24" s="142"/>
      <c r="T24" s="114"/>
      <c r="V24" s="142"/>
      <c r="W24" s="142"/>
      <c r="AC24" s="113"/>
      <c r="AD24" s="113"/>
      <c r="AE24" s="113" t="s">
        <v>83</v>
      </c>
      <c r="AF24" s="112">
        <v>44.79</v>
      </c>
    </row>
    <row r="25" spans="1:36" ht="37.5" customHeight="1">
      <c r="A25" s="61"/>
      <c r="B25" s="54"/>
      <c r="C25" s="61"/>
      <c r="D25" s="102"/>
      <c r="E25" s="189">
        <f t="shared" si="0"/>
        <v>0</v>
      </c>
      <c r="F25" s="55"/>
      <c r="G25" s="211"/>
      <c r="H25" s="55"/>
      <c r="I25" s="209"/>
      <c r="J25" s="208"/>
      <c r="K25" s="56">
        <f t="shared" si="1"/>
        <v>0</v>
      </c>
      <c r="L25" s="57">
        <f t="shared" si="2"/>
        <v>0</v>
      </c>
      <c r="M25" s="58"/>
      <c r="N25" s="59"/>
      <c r="O25" s="60"/>
      <c r="P25" s="152"/>
      <c r="Q25" s="142"/>
      <c r="R25" s="142"/>
      <c r="T25" s="114"/>
      <c r="V25" s="142"/>
      <c r="W25" s="142"/>
      <c r="AC25" s="113"/>
      <c r="AD25" s="113"/>
      <c r="AE25" s="113" t="s">
        <v>84</v>
      </c>
      <c r="AF25" s="112">
        <v>83.53</v>
      </c>
    </row>
    <row r="26" spans="1:36" ht="37.5" customHeight="1">
      <c r="A26" s="53"/>
      <c r="B26" s="54"/>
      <c r="C26" s="61"/>
      <c r="D26" s="102"/>
      <c r="E26" s="189">
        <f t="shared" si="0"/>
        <v>0</v>
      </c>
      <c r="F26" s="55"/>
      <c r="G26" s="211"/>
      <c r="H26" s="55"/>
      <c r="I26" s="209"/>
      <c r="J26" s="208"/>
      <c r="K26" s="56">
        <f t="shared" si="1"/>
        <v>0</v>
      </c>
      <c r="L26" s="57">
        <f t="shared" si="2"/>
        <v>0</v>
      </c>
      <c r="M26" s="58"/>
      <c r="N26" s="59"/>
      <c r="O26" s="60"/>
      <c r="P26" s="152"/>
      <c r="Q26" s="142"/>
      <c r="R26" s="142"/>
      <c r="T26" s="114"/>
      <c r="V26" s="142"/>
      <c r="W26" s="142"/>
      <c r="AC26" s="113"/>
      <c r="AD26" s="113"/>
      <c r="AE26" s="113" t="s">
        <v>85</v>
      </c>
      <c r="AF26" s="112">
        <v>32.21</v>
      </c>
    </row>
    <row r="27" spans="1:36" ht="37.5" customHeight="1" thickBot="1">
      <c r="A27" s="53"/>
      <c r="B27" s="54"/>
      <c r="C27" s="61"/>
      <c r="D27" s="103"/>
      <c r="E27" s="189">
        <f t="shared" si="0"/>
        <v>0</v>
      </c>
      <c r="F27" s="63"/>
      <c r="G27" s="76"/>
      <c r="H27" s="63"/>
      <c r="I27" s="209"/>
      <c r="J27" s="208"/>
      <c r="K27" s="56">
        <f t="shared" si="1"/>
        <v>0</v>
      </c>
      <c r="L27" s="57">
        <f t="shared" si="2"/>
        <v>0</v>
      </c>
      <c r="M27" s="64"/>
      <c r="N27" s="65"/>
      <c r="O27" s="66"/>
      <c r="P27" s="152"/>
      <c r="Q27" s="142"/>
      <c r="R27" s="142"/>
      <c r="T27" s="114"/>
      <c r="V27" s="142"/>
      <c r="W27" s="142"/>
      <c r="AC27" s="113"/>
      <c r="AD27" s="113"/>
      <c r="AE27" s="113" t="s">
        <v>86</v>
      </c>
      <c r="AF27" s="112">
        <v>25.85</v>
      </c>
    </row>
    <row r="28" spans="1:36" ht="21.95" customHeight="1" thickBot="1">
      <c r="A28" s="67"/>
      <c r="B28" s="68"/>
      <c r="C28" s="69"/>
      <c r="D28" s="70"/>
      <c r="E28" s="158">
        <f>SUM(E13:E27)</f>
        <v>0</v>
      </c>
      <c r="F28" s="71"/>
      <c r="G28" s="72" t="s">
        <v>2</v>
      </c>
      <c r="H28" s="72"/>
      <c r="I28" s="73">
        <f>SUM(I13:I27)</f>
        <v>0</v>
      </c>
      <c r="J28" s="73"/>
      <c r="K28" s="188">
        <f>SUM(K13:K27)</f>
        <v>0</v>
      </c>
      <c r="L28" s="157">
        <f>SUM(L13:L27)</f>
        <v>0</v>
      </c>
      <c r="M28" s="74">
        <f>SUM(M13:M27)</f>
        <v>0</v>
      </c>
      <c r="N28" s="75">
        <f>SUM(N13:N27)</f>
        <v>0</v>
      </c>
      <c r="O28" s="157"/>
      <c r="P28" s="154"/>
      <c r="Q28" s="153"/>
      <c r="R28" s="142"/>
      <c r="AC28" s="113"/>
      <c r="AD28" s="113"/>
      <c r="AE28" s="113"/>
      <c r="AJ28" s="112"/>
    </row>
    <row r="29" spans="1:36" ht="26.25" customHeight="1" thickBot="1">
      <c r="A29" s="159"/>
      <c r="B29" s="159"/>
      <c r="C29" s="159"/>
      <c r="D29" s="160"/>
    </row>
    <row r="30" spans="1:36" ht="26.25" customHeight="1" thickBot="1">
      <c r="A30" s="161"/>
      <c r="B30" s="162"/>
      <c r="C30" s="163"/>
      <c r="D30" s="163" t="s">
        <v>53</v>
      </c>
      <c r="E30" s="91">
        <v>0</v>
      </c>
      <c r="F30" s="2" t="str">
        <f>IF(E9="Km","in Km's","in Miles")</f>
        <v>in Km's</v>
      </c>
      <c r="G30" s="198" t="s">
        <v>73</v>
      </c>
      <c r="H30" s="1"/>
      <c r="I30" s="230" t="s">
        <v>25</v>
      </c>
      <c r="J30" s="231"/>
      <c r="K30" s="231"/>
      <c r="L30" s="231"/>
      <c r="M30" s="231"/>
      <c r="N30" s="231"/>
      <c r="O30" s="232"/>
    </row>
    <row r="31" spans="1:36" ht="26.25" customHeight="1" thickBot="1">
      <c r="A31" s="161"/>
      <c r="B31" s="159"/>
      <c r="C31" s="159"/>
      <c r="D31" s="163" t="s">
        <v>58</v>
      </c>
      <c r="E31" s="128">
        <v>0</v>
      </c>
      <c r="F31" s="47"/>
      <c r="G31" s="199" t="str">
        <f>IF(E30&lt;1500,"Band 1",IF(E30&lt;5500,"Band 2",IF(E30&lt;25000,"Band 3",IF(E30&gt;25000,"Band 4","Band 4"))))</f>
        <v>Band 1</v>
      </c>
      <c r="H31" s="1"/>
      <c r="I31" s="237" t="s">
        <v>6</v>
      </c>
      <c r="J31" s="238"/>
      <c r="K31" s="238"/>
      <c r="L31" s="238"/>
      <c r="M31" s="238"/>
      <c r="N31" s="238"/>
      <c r="O31" s="88"/>
    </row>
    <row r="32" spans="1:36" ht="26.25" customHeight="1">
      <c r="A32" s="164"/>
      <c r="B32" s="165"/>
      <c r="C32" s="160"/>
      <c r="D32" s="163" t="s">
        <v>59</v>
      </c>
      <c r="E32" s="128">
        <v>0</v>
      </c>
      <c r="F32" s="1"/>
      <c r="G32" s="1"/>
      <c r="H32" s="1"/>
      <c r="I32" s="239" t="s">
        <v>7</v>
      </c>
      <c r="J32" s="240"/>
      <c r="K32" s="240"/>
      <c r="L32" s="240"/>
      <c r="M32" s="240"/>
      <c r="N32" s="240"/>
      <c r="O32" s="89"/>
    </row>
    <row r="33" spans="1:28" ht="26.25" customHeight="1" thickBot="1">
      <c r="A33" s="164"/>
      <c r="B33" s="159"/>
      <c r="C33" s="166"/>
      <c r="D33" s="167" t="s">
        <v>30</v>
      </c>
      <c r="E33" s="38"/>
      <c r="F33" s="1"/>
      <c r="G33" s="1"/>
      <c r="H33" s="1"/>
      <c r="I33" s="239" t="s">
        <v>11</v>
      </c>
      <c r="J33" s="240"/>
      <c r="K33" s="240"/>
      <c r="L33" s="240"/>
      <c r="M33" s="240"/>
      <c r="N33" s="240"/>
      <c r="O33" s="89"/>
      <c r="AA33" s="112" t="s">
        <v>88</v>
      </c>
      <c r="AB33" s="201">
        <v>14.01</v>
      </c>
    </row>
    <row r="34" spans="1:28" ht="26.25" customHeight="1">
      <c r="A34" s="164"/>
      <c r="B34" s="168" t="s">
        <v>32</v>
      </c>
      <c r="C34" s="169"/>
      <c r="D34" s="169"/>
      <c r="E34" s="48">
        <f>K28</f>
        <v>0</v>
      </c>
      <c r="F34" s="1"/>
      <c r="G34" s="1"/>
      <c r="H34" s="1"/>
      <c r="I34" s="27"/>
      <c r="J34" s="28"/>
      <c r="K34" s="28"/>
      <c r="L34" s="28"/>
      <c r="M34" s="28"/>
      <c r="N34" s="28"/>
      <c r="O34" s="89"/>
      <c r="AA34" s="112" t="s">
        <v>89</v>
      </c>
      <c r="AB34" s="201">
        <v>33.61</v>
      </c>
    </row>
    <row r="35" spans="1:28" ht="26.25" customHeight="1">
      <c r="A35" s="164"/>
      <c r="B35" s="170" t="s">
        <v>47</v>
      </c>
      <c r="C35" s="171"/>
      <c r="D35" s="171"/>
      <c r="E35" s="49">
        <f>L28</f>
        <v>0</v>
      </c>
      <c r="H35" s="1"/>
      <c r="I35" s="29" t="s">
        <v>42</v>
      </c>
      <c r="J35" s="20" t="str">
        <f>IF(E30="","ERROR (check 'Official motor travel claimed in a calander year')","……………………………………………………………....")</f>
        <v>……………………………………………………………....</v>
      </c>
      <c r="K35" s="30"/>
      <c r="L35" s="30"/>
      <c r="M35" s="86" t="s">
        <v>3</v>
      </c>
      <c r="N35" s="86"/>
      <c r="O35" s="135" t="s">
        <v>61</v>
      </c>
      <c r="AA35" s="112" t="s">
        <v>90</v>
      </c>
      <c r="AB35" s="201">
        <v>133</v>
      </c>
    </row>
    <row r="36" spans="1:28" ht="26.25" customHeight="1">
      <c r="A36" s="164"/>
      <c r="B36" s="170" t="s">
        <v>33</v>
      </c>
      <c r="C36" s="171"/>
      <c r="D36" s="171"/>
      <c r="E36" s="49">
        <f>M28</f>
        <v>0</v>
      </c>
      <c r="H36" s="1"/>
      <c r="I36" s="31"/>
      <c r="J36" s="32" t="s">
        <v>10</v>
      </c>
      <c r="K36" s="32"/>
      <c r="L36" s="32"/>
      <c r="M36" s="33"/>
      <c r="N36" s="33"/>
      <c r="O36" s="89"/>
      <c r="AA36" s="112" t="s">
        <v>87</v>
      </c>
      <c r="AB36" s="201">
        <v>167</v>
      </c>
    </row>
    <row r="37" spans="1:28" ht="26.25" customHeight="1" thickBot="1">
      <c r="A37" s="164"/>
      <c r="B37" s="172" t="s">
        <v>34</v>
      </c>
      <c r="C37" s="173"/>
      <c r="D37" s="173"/>
      <c r="E37" s="50">
        <f>N28</f>
        <v>0</v>
      </c>
      <c r="H37" s="1"/>
      <c r="I37" s="239" t="s">
        <v>8</v>
      </c>
      <c r="J37" s="240"/>
      <c r="K37" s="240"/>
      <c r="L37" s="240"/>
      <c r="M37" s="240"/>
      <c r="N37" s="240"/>
      <c r="O37" s="89"/>
      <c r="AA37" s="112" t="s">
        <v>22</v>
      </c>
      <c r="AB37" s="207">
        <v>66.87</v>
      </c>
    </row>
    <row r="38" spans="1:28" ht="26.25" customHeight="1">
      <c r="A38" s="164"/>
      <c r="B38" s="159"/>
      <c r="C38" s="166"/>
      <c r="D38" s="174"/>
      <c r="E38" s="44"/>
      <c r="H38" s="1"/>
      <c r="I38" s="239" t="s">
        <v>9</v>
      </c>
      <c r="J38" s="240"/>
      <c r="K38" s="240"/>
      <c r="L38" s="240"/>
      <c r="M38" s="240"/>
      <c r="N38" s="240"/>
      <c r="O38" s="89"/>
      <c r="AA38" s="112" t="s">
        <v>91</v>
      </c>
      <c r="AB38" s="207">
        <v>120.36</v>
      </c>
    </row>
    <row r="39" spans="1:28" ht="26.25" customHeight="1" thickBot="1">
      <c r="A39" s="164"/>
      <c r="B39" s="175"/>
      <c r="C39" s="176"/>
      <c r="D39" s="177" t="s">
        <v>35</v>
      </c>
      <c r="E39" s="51">
        <f>IF(E30="","Error please check 'Official motor travel in a calander year'",SUM(E34:E37))</f>
        <v>0</v>
      </c>
      <c r="H39" s="1"/>
      <c r="I39" s="27"/>
      <c r="J39" s="28"/>
      <c r="K39" s="28"/>
      <c r="L39" s="28"/>
      <c r="M39" s="28"/>
      <c r="N39" s="28"/>
      <c r="O39" s="89"/>
    </row>
    <row r="40" spans="1:28" ht="26.25" customHeight="1" thickTop="1" thickBot="1">
      <c r="A40" s="178"/>
      <c r="B40" s="159"/>
      <c r="C40" s="166"/>
      <c r="D40" s="174"/>
      <c r="E40" s="44"/>
      <c r="H40" s="1"/>
      <c r="I40" s="34"/>
      <c r="J40" s="41"/>
      <c r="K40" s="41"/>
      <c r="L40" s="41"/>
      <c r="M40" s="42"/>
      <c r="N40" s="42"/>
      <c r="O40" s="89"/>
    </row>
    <row r="41" spans="1:28" ht="26.25" customHeight="1">
      <c r="A41" s="178"/>
      <c r="B41" s="179" t="str">
        <f>IF(E9="Km","Number of Km's","Number of Miles")</f>
        <v>Number of Km's</v>
      </c>
      <c r="C41" s="180"/>
      <c r="D41" s="181"/>
      <c r="E41" s="52">
        <f>I28</f>
        <v>0</v>
      </c>
      <c r="F41" s="22"/>
      <c r="H41" s="1"/>
      <c r="I41" s="35" t="s">
        <v>56</v>
      </c>
      <c r="J41" s="33"/>
      <c r="K41" s="33"/>
      <c r="L41" s="33"/>
      <c r="M41" s="39" t="s">
        <v>3</v>
      </c>
      <c r="N41" s="39"/>
      <c r="O41" s="135" t="s">
        <v>62</v>
      </c>
    </row>
    <row r="42" spans="1:28" ht="26.25" customHeight="1" thickBot="1">
      <c r="A42" s="182"/>
      <c r="B42" s="183" t="s">
        <v>18</v>
      </c>
      <c r="C42" s="184"/>
      <c r="D42" s="185"/>
      <c r="E42" s="204">
        <f>AA22</f>
        <v>44.79</v>
      </c>
      <c r="F42" s="22" t="str">
        <f>IF(E9="Km","Cent per Km","Cent per Mile")</f>
        <v>Cent per Km</v>
      </c>
      <c r="H42" s="1"/>
      <c r="I42" s="27"/>
      <c r="J42" s="36" t="s">
        <v>4</v>
      </c>
      <c r="K42" s="36"/>
      <c r="L42" s="36"/>
      <c r="M42" s="28"/>
      <c r="N42" s="28"/>
      <c r="O42" s="89"/>
    </row>
    <row r="43" spans="1:28" ht="26.25" customHeight="1">
      <c r="A43" s="186"/>
      <c r="B43" s="159"/>
      <c r="C43" s="159"/>
      <c r="D43" s="160"/>
      <c r="H43" s="1"/>
      <c r="I43" s="77" t="s">
        <v>11</v>
      </c>
      <c r="J43" s="28"/>
      <c r="K43" s="28"/>
      <c r="L43" s="28"/>
      <c r="M43" s="28"/>
      <c r="N43" s="28"/>
      <c r="O43" s="89"/>
    </row>
    <row r="44" spans="1:28" ht="26.25" customHeight="1" thickBot="1">
      <c r="A44" s="182"/>
      <c r="B44" s="159"/>
      <c r="C44" s="159"/>
      <c r="D44" s="160"/>
      <c r="H44" s="1"/>
      <c r="I44" s="78" t="s">
        <v>14</v>
      </c>
      <c r="J44" s="37"/>
      <c r="K44" s="37"/>
      <c r="L44" s="37"/>
      <c r="M44" s="38"/>
      <c r="N44" s="87"/>
      <c r="O44" s="89"/>
    </row>
    <row r="45" spans="1:28" ht="26.25" customHeight="1" thickBot="1">
      <c r="A45" s="115"/>
      <c r="B45" s="116"/>
      <c r="C45" s="116"/>
      <c r="D45" s="117"/>
      <c r="E45" s="117"/>
      <c r="F45" s="118"/>
      <c r="H45" s="1"/>
      <c r="I45" s="227" t="s">
        <v>48</v>
      </c>
      <c r="J45" s="228"/>
      <c r="K45" s="228"/>
      <c r="L45" s="228"/>
      <c r="M45" s="228"/>
      <c r="N45" s="228"/>
      <c r="O45" s="229"/>
    </row>
    <row r="46" spans="1:28" ht="26.25" customHeight="1">
      <c r="A46" s="119"/>
      <c r="B46" s="120" t="s">
        <v>43</v>
      </c>
      <c r="C46" s="235" t="s">
        <v>44</v>
      </c>
      <c r="D46" s="235"/>
      <c r="E46" s="235"/>
      <c r="F46" s="236"/>
      <c r="H46" s="1"/>
      <c r="I46" s="43"/>
      <c r="J46" s="40"/>
      <c r="K46" s="40"/>
      <c r="L46" s="40"/>
      <c r="M46" s="40"/>
      <c r="N46" s="40"/>
      <c r="O46" s="89"/>
    </row>
    <row r="47" spans="1:28" ht="26.25" customHeight="1">
      <c r="A47" s="119"/>
      <c r="B47" s="120" t="s">
        <v>63</v>
      </c>
      <c r="C47" s="214" t="s">
        <v>64</v>
      </c>
      <c r="D47" s="214"/>
      <c r="E47" s="214"/>
      <c r="F47" s="215"/>
      <c r="H47" s="1"/>
      <c r="I47" s="79" t="s">
        <v>13</v>
      </c>
      <c r="J47" s="80"/>
      <c r="K47" s="80"/>
      <c r="L47" s="80"/>
      <c r="M47" s="81"/>
      <c r="N47" s="81" t="s">
        <v>3</v>
      </c>
      <c r="O47" s="89"/>
    </row>
    <row r="48" spans="1:28" ht="26.25" customHeight="1">
      <c r="A48" s="119"/>
      <c r="B48" s="120" t="s">
        <v>45</v>
      </c>
      <c r="C48" s="214" t="s">
        <v>46</v>
      </c>
      <c r="D48" s="214"/>
      <c r="E48" s="214"/>
      <c r="F48" s="215"/>
      <c r="H48" s="1"/>
      <c r="I48" s="82"/>
      <c r="J48" s="83"/>
      <c r="K48" s="83"/>
      <c r="L48" s="83"/>
      <c r="M48" s="81"/>
      <c r="N48" s="81"/>
      <c r="O48" s="89"/>
    </row>
    <row r="49" spans="1:15" ht="26.25" customHeight="1" thickBot="1">
      <c r="A49" s="121"/>
      <c r="B49" s="122"/>
      <c r="C49" s="122"/>
      <c r="D49" s="123"/>
      <c r="E49" s="123"/>
      <c r="F49" s="124"/>
      <c r="H49" s="1"/>
      <c r="I49" s="79" t="s">
        <v>49</v>
      </c>
      <c r="J49" s="80"/>
      <c r="K49" s="80"/>
      <c r="L49" s="80"/>
      <c r="M49" s="81"/>
      <c r="N49" s="81" t="s">
        <v>3</v>
      </c>
      <c r="O49" s="89"/>
    </row>
    <row r="50" spans="1:15" ht="26.25" customHeight="1" thickBot="1">
      <c r="A50" s="21"/>
      <c r="H50" s="1"/>
      <c r="I50" s="84"/>
      <c r="J50" s="85"/>
      <c r="K50" s="85"/>
      <c r="L50" s="85"/>
      <c r="M50" s="85"/>
      <c r="N50" s="85"/>
      <c r="O50" s="90"/>
    </row>
    <row r="51" spans="1:15" ht="20.100000000000001" customHeight="1">
      <c r="H51" s="1"/>
      <c r="I51" s="1"/>
      <c r="J51" s="1"/>
      <c r="K51" s="1"/>
      <c r="L51" s="1"/>
    </row>
    <row r="52" spans="1:15" ht="20.100000000000001" customHeight="1">
      <c r="A52" s="1"/>
      <c r="H52" s="1"/>
      <c r="I52" s="1"/>
      <c r="J52" s="1"/>
      <c r="K52" s="1"/>
      <c r="L52" s="1"/>
    </row>
    <row r="53" spans="1:15" ht="20.100000000000001" customHeight="1">
      <c r="H53" s="1"/>
      <c r="I53" s="1"/>
      <c r="J53" s="1"/>
      <c r="K53" s="1"/>
      <c r="L53" s="1"/>
    </row>
    <row r="54" spans="1:15" ht="20.100000000000001" customHeight="1">
      <c r="H54" s="1"/>
      <c r="I54" s="1"/>
      <c r="J54" s="1"/>
      <c r="K54" s="1"/>
      <c r="L54" s="1"/>
    </row>
    <row r="55" spans="1:15" ht="20.100000000000001" customHeight="1">
      <c r="I55" s="1"/>
      <c r="J55" s="1"/>
      <c r="K55" s="1"/>
      <c r="L55" s="1"/>
    </row>
    <row r="56" spans="1:15" ht="20.100000000000001" customHeight="1">
      <c r="I56" s="1"/>
      <c r="J56" s="1"/>
      <c r="K56" s="1"/>
      <c r="L56" s="1"/>
    </row>
  </sheetData>
  <mergeCells count="26">
    <mergeCell ref="M3:O3"/>
    <mergeCell ref="A6:B6"/>
    <mergeCell ref="A7:B7"/>
    <mergeCell ref="D7:E7"/>
    <mergeCell ref="D6:E6"/>
    <mergeCell ref="G7:H7"/>
    <mergeCell ref="G6:H6"/>
    <mergeCell ref="M7:O7"/>
    <mergeCell ref="J3:K3"/>
    <mergeCell ref="A3:D3"/>
    <mergeCell ref="C48:F48"/>
    <mergeCell ref="I31:N31"/>
    <mergeCell ref="I32:N32"/>
    <mergeCell ref="I33:N33"/>
    <mergeCell ref="I37:N37"/>
    <mergeCell ref="I38:N38"/>
    <mergeCell ref="F11:G11"/>
    <mergeCell ref="C47:F47"/>
    <mergeCell ref="A4:D4"/>
    <mergeCell ref="J4:K4"/>
    <mergeCell ref="J6:J8"/>
    <mergeCell ref="K6:K8"/>
    <mergeCell ref="I45:O45"/>
    <mergeCell ref="I30:O30"/>
    <mergeCell ref="K11:L11"/>
    <mergeCell ref="C46:F46"/>
  </mergeCells>
  <phoneticPr fontId="0" type="noConversion"/>
  <dataValidations xWindow="879" yWindow="513" count="13">
    <dataValidation type="list" allowBlank="1" showInputMessage="1" showErrorMessage="1" errorTitle="Please select from menu" sqref="J13:J27">
      <formula1>subrate</formula1>
    </dataValidation>
    <dataValidation type="list" allowBlank="1" showInputMessage="1" showErrorMessage="1" promptTitle="Return Journey" prompt="Please include total kilometers/miles if entering a return journey" sqref="H13:H27">
      <formula1>yesno</formula1>
    </dataValidation>
    <dataValidation type="date" allowBlank="1" showInputMessage="1" showErrorMessage="1" errorTitle="Enter Date in DD/MM/YYYY format" promptTitle="Enter in DD/MM/YYYY format" prompt="Please enter Date in DD/MM/YYYY format" sqref="C13:C19 A26:A27 A13:A19">
      <formula1>36526</formula1>
      <formula2>401768</formula2>
    </dataValidation>
    <dataValidation allowBlank="1" showInputMessage="1" showErrorMessage="1" errorTitle="Please enter numerical value" sqref="I13:I27"/>
    <dataValidation type="decimal" allowBlank="1" showInputMessage="1" showErrorMessage="1" errorTitle="Please enter numerical value" promptTitle="Year to date milage" prompt="Please enter your year to date total_x000a_" sqref="E30">
      <formula1>0</formula1>
      <formula2>100000000000</formula2>
    </dataValidation>
    <dataValidation type="time" allowBlank="1" showInputMessage="1" showErrorMessage="1" errorTitle="Enter time in HH:MM format" promptTitle="Enter Time in HH:MM format (24h)" prompt="Please enter time in HH:MM format (24h)_x000a_" sqref="B13:B27 D13:D27">
      <formula1>0</formula1>
      <formula2>0.999988425925926</formula2>
    </dataValidation>
    <dataValidation type="date" allowBlank="1" showInputMessage="1" showErrorMessage="1" errorTitle="Enter time in HH:MM format" promptTitle="Enter Date in DD/MM/YYYY" prompt="Please enter date in DD/MM/YYYY format_x000a_" sqref="C20:C27 A20:A25">
      <formula1>36526</formula1>
      <formula2>401768</formula2>
    </dataValidation>
    <dataValidation allowBlank="1" showInputMessage="1" showErrorMessage="1" promptTitle="Circular 11/82" prompt="Mileage claims should be made from your home or your place of work whichever is closest to your destination" sqref="F13:G27"/>
    <dataValidation allowBlank="1" showInputMessage="1" showErrorMessage="1" errorTitle="Please select from dropdown menu" sqref="G7:H7"/>
    <dataValidation allowBlank="1" showInputMessage="1" showErrorMessage="1" errorTitle="Please select from dropdown menu" sqref="H8:I8"/>
    <dataValidation allowBlank="1" showInputMessage="1" showErrorMessage="1" errorTitle="Enter time in HH:MM format" promptTitle="Enter Time in HH:MM format (24h)" prompt="Please enter time in HH:MM format (24h)_x000a_" sqref="E13:E27"/>
    <dataValidation type="list" allowBlank="1" showInputMessage="1" showErrorMessage="1" sqref="D7:E7">
      <formula1>engine</formula1>
    </dataValidation>
    <dataValidation allowBlank="1" showErrorMessage="1" sqref="K13:K27"/>
  </dataValidations>
  <pageMargins left="0" right="0" top="0" bottom="0" header="0.25" footer="0.24"/>
  <pageSetup paperSize="9" scale="36" orientation="landscape" horizontalDpi="1200" verticalDpi="1200" r:id="rId1"/>
  <headerFooter alignWithMargins="0">
    <oddFooter>Mileage Claim Form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Claim Form</vt:lpstr>
      <vt:lpstr>engine</vt:lpstr>
      <vt:lpstr>'Claim Form'!Print_Area</vt:lpstr>
      <vt:lpstr>rate</vt:lpstr>
      <vt:lpstr>subrate</vt:lpstr>
      <vt:lpstr>subrate1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bkeane</cp:lastModifiedBy>
  <cp:lastPrinted>2017-04-05T09:07:35Z</cp:lastPrinted>
  <dcterms:created xsi:type="dcterms:W3CDTF">1996-10-14T23:33:28Z</dcterms:created>
  <dcterms:modified xsi:type="dcterms:W3CDTF">2017-04-20T14:44:06Z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