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60" windowWidth="11355" windowHeight="8025" firstSheet="1" activeTab="2"/>
  </bookViews>
  <sheets>
    <sheet name="Validation List" sheetId="6" state="hidden" r:id="rId1"/>
    <sheet name="Instructions for auditors" sheetId="8" r:id="rId2"/>
    <sheet name="ExcelTool" sheetId="1" r:id="rId3"/>
    <sheet name="OverallResults" sheetId="2" r:id="rId4"/>
    <sheet name="Results Specified Audit" sheetId="5" r:id="rId5"/>
    <sheet name="Comparison" sheetId="9" r:id="rId6"/>
    <sheet name="Recommendations" sheetId="3" r:id="rId7"/>
  </sheets>
  <definedNames>
    <definedName name="_xlnm._FilterDatabase" localSheetId="2" hidden="1">ExcelTool!$B$13:$G$15</definedName>
    <definedName name="Area">'Validation List'!$E$4:$E$11</definedName>
    <definedName name="Month">'Validation List'!$B$4:$B$15</definedName>
    <definedName name="No._in_Audit">ExcelTool!$C$6</definedName>
    <definedName name="No._of_Questions">ExcelTool!$C$7</definedName>
    <definedName name="No_in_specified_audit">'Results Specified Audit'!$C$9</definedName>
    <definedName name="_xlnm.Print_Titles" localSheetId="5">Comparison!$1:$12</definedName>
    <definedName name="_xlnm.Print_Titles" localSheetId="3">OverallResults!$1:$12</definedName>
    <definedName name="_xlnm.Print_Titles" localSheetId="4">'Results Specified Audit'!$1:$12</definedName>
    <definedName name="Quarter">'Validation List'!$C$4:$C$7</definedName>
    <definedName name="Quarter_4_2017">'Results Specified Audit'!$D$10:$F$10</definedName>
    <definedName name="Specific_Audit">'Results Specified Audit'!$C$8</definedName>
    <definedName name="Specific_Audit_Year">'Results Specified Audit'!$C$10</definedName>
    <definedName name="Week">ExcelTool!$N$3</definedName>
    <definedName name="Which_Audit">'Validation List'!$D$4:$D$15</definedName>
  </definedNames>
  <calcPr calcId="125725"/>
</workbook>
</file>

<file path=xl/calcChain.xml><?xml version="1.0" encoding="utf-8"?>
<calcChain xmlns="http://schemas.openxmlformats.org/spreadsheetml/2006/main">
  <c r="A13" i="9"/>
  <c r="B13"/>
  <c r="C13"/>
  <c r="D13"/>
  <c r="F13"/>
  <c r="G13"/>
  <c r="I13"/>
  <c r="J13"/>
  <c r="L13"/>
  <c r="M13"/>
  <c r="O13"/>
  <c r="P13"/>
  <c r="R13"/>
  <c r="S13"/>
  <c r="U13"/>
  <c r="V13"/>
  <c r="X13"/>
  <c r="Y13"/>
  <c r="AA13"/>
  <c r="AB13"/>
  <c r="AD13"/>
  <c r="AE13"/>
  <c r="AG13"/>
  <c r="AH13"/>
  <c r="AJ13"/>
  <c r="AK13"/>
  <c r="A14"/>
  <c r="B14"/>
  <c r="C14"/>
  <c r="D14"/>
  <c r="F14"/>
  <c r="G14"/>
  <c r="I14"/>
  <c r="J14"/>
  <c r="L14"/>
  <c r="M14"/>
  <c r="O14"/>
  <c r="P14"/>
  <c r="R14"/>
  <c r="S14"/>
  <c r="U14"/>
  <c r="V14"/>
  <c r="X14"/>
  <c r="Y14"/>
  <c r="AA14"/>
  <c r="AB14"/>
  <c r="AD14"/>
  <c r="AE14"/>
  <c r="AG14"/>
  <c r="AH14"/>
  <c r="AJ14"/>
  <c r="AK14"/>
  <c r="AL14" l="1"/>
  <c r="AI13"/>
  <c r="W13"/>
  <c r="K13"/>
  <c r="AI14"/>
  <c r="W14"/>
  <c r="K14"/>
  <c r="Z14"/>
  <c r="N14"/>
  <c r="H14"/>
  <c r="E14"/>
  <c r="AF13"/>
  <c r="Z13"/>
  <c r="T13"/>
  <c r="N13"/>
  <c r="H13"/>
  <c r="AL13"/>
  <c r="AF14"/>
  <c r="AC13"/>
  <c r="AC14"/>
  <c r="T14"/>
  <c r="Q13"/>
  <c r="Q14"/>
  <c r="E13"/>
  <c r="R15" l="1"/>
  <c r="S15"/>
  <c r="U15"/>
  <c r="V15"/>
  <c r="X15"/>
  <c r="Y15"/>
  <c r="AA15"/>
  <c r="AB15"/>
  <c r="AD15"/>
  <c r="AE15"/>
  <c r="AG15"/>
  <c r="AH15"/>
  <c r="AJ15"/>
  <c r="AK15"/>
  <c r="R16"/>
  <c r="S16"/>
  <c r="U16"/>
  <c r="V16"/>
  <c r="X16"/>
  <c r="Y16"/>
  <c r="AA16"/>
  <c r="AB16"/>
  <c r="AD16"/>
  <c r="AE16"/>
  <c r="AG16"/>
  <c r="AH16"/>
  <c r="AJ16"/>
  <c r="AK16"/>
  <c r="R17"/>
  <c r="S17"/>
  <c r="U17"/>
  <c r="V17"/>
  <c r="X17"/>
  <c r="Y17"/>
  <c r="AA17"/>
  <c r="AB17"/>
  <c r="AD17"/>
  <c r="AE17"/>
  <c r="AG17"/>
  <c r="AH17"/>
  <c r="AJ17"/>
  <c r="AK17"/>
  <c r="R18"/>
  <c r="S18"/>
  <c r="U18"/>
  <c r="V18"/>
  <c r="X18"/>
  <c r="Y18"/>
  <c r="AA18"/>
  <c r="AB18"/>
  <c r="AD18"/>
  <c r="AE18"/>
  <c r="AG18"/>
  <c r="AH18"/>
  <c r="AJ18"/>
  <c r="AK18"/>
  <c r="R19"/>
  <c r="S19"/>
  <c r="U19"/>
  <c r="V19"/>
  <c r="X19"/>
  <c r="Y19"/>
  <c r="AA19"/>
  <c r="AB19"/>
  <c r="AD19"/>
  <c r="AE19"/>
  <c r="AG19"/>
  <c r="AH19"/>
  <c r="AJ19"/>
  <c r="AK19"/>
  <c r="R20"/>
  <c r="S20"/>
  <c r="U20"/>
  <c r="V20"/>
  <c r="X20"/>
  <c r="Y20"/>
  <c r="AA20"/>
  <c r="AB20"/>
  <c r="AD20"/>
  <c r="AE20"/>
  <c r="AG20"/>
  <c r="AH20"/>
  <c r="AJ20"/>
  <c r="AK20"/>
  <c r="R21"/>
  <c r="S21"/>
  <c r="U21"/>
  <c r="V21"/>
  <c r="X21"/>
  <c r="Y21"/>
  <c r="AA21"/>
  <c r="AB21"/>
  <c r="AD21"/>
  <c r="AE21"/>
  <c r="AG21"/>
  <c r="AH21"/>
  <c r="AJ21"/>
  <c r="AK21"/>
  <c r="R22"/>
  <c r="S22"/>
  <c r="U22"/>
  <c r="V22"/>
  <c r="X22"/>
  <c r="Y22"/>
  <c r="AA22"/>
  <c r="AB22"/>
  <c r="AD22"/>
  <c r="AE22"/>
  <c r="AG22"/>
  <c r="AH22"/>
  <c r="AJ22"/>
  <c r="AK22"/>
  <c r="R23"/>
  <c r="S23"/>
  <c r="U23"/>
  <c r="V23"/>
  <c r="X23"/>
  <c r="Y23"/>
  <c r="AA23"/>
  <c r="AB23"/>
  <c r="AD23"/>
  <c r="AE23"/>
  <c r="AG23"/>
  <c r="AH23"/>
  <c r="AJ23"/>
  <c r="AK23"/>
  <c r="R24"/>
  <c r="S24"/>
  <c r="U24"/>
  <c r="V24"/>
  <c r="X24"/>
  <c r="Y24"/>
  <c r="AA24"/>
  <c r="AB24"/>
  <c r="AD24"/>
  <c r="AE24"/>
  <c r="AG24"/>
  <c r="AH24"/>
  <c r="AJ24"/>
  <c r="AK24"/>
  <c r="L15"/>
  <c r="M15"/>
  <c r="O15"/>
  <c r="P15"/>
  <c r="L16"/>
  <c r="M16"/>
  <c r="O16"/>
  <c r="P16"/>
  <c r="L17"/>
  <c r="M17"/>
  <c r="O17"/>
  <c r="P17"/>
  <c r="L18"/>
  <c r="M18"/>
  <c r="O18"/>
  <c r="P18"/>
  <c r="L19"/>
  <c r="M19"/>
  <c r="O19"/>
  <c r="P19"/>
  <c r="L20"/>
  <c r="M20"/>
  <c r="O20"/>
  <c r="P20"/>
  <c r="L21"/>
  <c r="M21"/>
  <c r="O21"/>
  <c r="P21"/>
  <c r="L22"/>
  <c r="M22"/>
  <c r="O22"/>
  <c r="P22"/>
  <c r="L23"/>
  <c r="M23"/>
  <c r="O23"/>
  <c r="P23"/>
  <c r="L24"/>
  <c r="M24"/>
  <c r="O24"/>
  <c r="P24"/>
  <c r="C7"/>
  <c r="E7"/>
  <c r="B7"/>
  <c r="C7" i="5"/>
  <c r="B7"/>
  <c r="C7" i="2"/>
  <c r="B7"/>
  <c r="J24" i="9"/>
  <c r="J23"/>
  <c r="J22"/>
  <c r="J21"/>
  <c r="J20"/>
  <c r="J19"/>
  <c r="J18"/>
  <c r="J17"/>
  <c r="J16"/>
  <c r="J15"/>
  <c r="I24"/>
  <c r="I23"/>
  <c r="I22"/>
  <c r="I21"/>
  <c r="I20"/>
  <c r="I19"/>
  <c r="I18"/>
  <c r="I17"/>
  <c r="I16"/>
  <c r="I15"/>
  <c r="G24"/>
  <c r="G23"/>
  <c r="G22"/>
  <c r="G21"/>
  <c r="G20"/>
  <c r="G19"/>
  <c r="G18"/>
  <c r="G17"/>
  <c r="G16"/>
  <c r="G15"/>
  <c r="F15"/>
  <c r="F16"/>
  <c r="F17"/>
  <c r="F18"/>
  <c r="F19"/>
  <c r="F20"/>
  <c r="F21"/>
  <c r="F22"/>
  <c r="F23"/>
  <c r="F24"/>
  <c r="C15"/>
  <c r="D15"/>
  <c r="C16"/>
  <c r="D16"/>
  <c r="C17"/>
  <c r="D17"/>
  <c r="C18"/>
  <c r="D18"/>
  <c r="C19"/>
  <c r="D19"/>
  <c r="C20"/>
  <c r="D20"/>
  <c r="C21"/>
  <c r="D21"/>
  <c r="C22"/>
  <c r="D22"/>
  <c r="C23"/>
  <c r="D23"/>
  <c r="C24"/>
  <c r="D24"/>
  <c r="B24"/>
  <c r="A24"/>
  <c r="B23"/>
  <c r="A23"/>
  <c r="B22"/>
  <c r="A22"/>
  <c r="B21"/>
  <c r="A21"/>
  <c r="B20"/>
  <c r="A20"/>
  <c r="B19"/>
  <c r="A19"/>
  <c r="B18"/>
  <c r="A18"/>
  <c r="B17"/>
  <c r="A17"/>
  <c r="B16"/>
  <c r="A16"/>
  <c r="B15"/>
  <c r="A15"/>
  <c r="E6"/>
  <c r="C6"/>
  <c r="B6"/>
  <c r="C5"/>
  <c r="B5"/>
  <c r="C4"/>
  <c r="B4"/>
  <c r="C3"/>
  <c r="B3"/>
  <c r="C2"/>
  <c r="B2"/>
  <c r="B1"/>
  <c r="C15" i="5"/>
  <c r="D15"/>
  <c r="E15"/>
  <c r="C16"/>
  <c r="D16"/>
  <c r="E16"/>
  <c r="C17"/>
  <c r="D17"/>
  <c r="E17"/>
  <c r="C18"/>
  <c r="D18"/>
  <c r="E18"/>
  <c r="C19"/>
  <c r="D19"/>
  <c r="E19"/>
  <c r="C20"/>
  <c r="D20"/>
  <c r="E20"/>
  <c r="C21"/>
  <c r="D21"/>
  <c r="E21"/>
  <c r="C22"/>
  <c r="D22"/>
  <c r="E22"/>
  <c r="C23"/>
  <c r="D23"/>
  <c r="E23"/>
  <c r="C24"/>
  <c r="D24"/>
  <c r="E24"/>
  <c r="C14"/>
  <c r="D14"/>
  <c r="E14"/>
  <c r="E13"/>
  <c r="D13"/>
  <c r="C13"/>
  <c r="C9"/>
  <c r="H21" i="9" l="1"/>
  <c r="H23"/>
  <c r="H19"/>
  <c r="K15"/>
  <c r="K19"/>
  <c r="K23"/>
  <c r="AC24"/>
  <c r="AL23"/>
  <c r="AF23"/>
  <c r="AL21"/>
  <c r="Z19"/>
  <c r="T19"/>
  <c r="AI18"/>
  <c r="W18"/>
  <c r="AL17"/>
  <c r="AF17"/>
  <c r="Y25"/>
  <c r="AI22"/>
  <c r="AI21"/>
  <c r="AF20"/>
  <c r="Z20"/>
  <c r="W17"/>
  <c r="AL16"/>
  <c r="AF16"/>
  <c r="T16"/>
  <c r="AL24"/>
  <c r="AC23"/>
  <c r="K18"/>
  <c r="K22"/>
  <c r="AF24"/>
  <c r="AI20"/>
  <c r="Z17"/>
  <c r="W16"/>
  <c r="T22"/>
  <c r="T20"/>
  <c r="T18"/>
  <c r="AC15"/>
  <c r="K17"/>
  <c r="K21"/>
  <c r="V25"/>
  <c r="T24"/>
  <c r="AC22"/>
  <c r="W22"/>
  <c r="AI19"/>
  <c r="AC19"/>
  <c r="AF18"/>
  <c r="Z18"/>
  <c r="T17"/>
  <c r="AI16"/>
  <c r="W15"/>
  <c r="K16"/>
  <c r="K20"/>
  <c r="K24"/>
  <c r="Z23"/>
  <c r="AC21"/>
  <c r="AI24"/>
  <c r="W24"/>
  <c r="W23"/>
  <c r="AL22"/>
  <c r="AF22"/>
  <c r="Z21"/>
  <c r="T21"/>
  <c r="AC20"/>
  <c r="W20"/>
  <c r="AL19"/>
  <c r="AI17"/>
  <c r="AC17"/>
  <c r="AC16"/>
  <c r="AL15"/>
  <c r="AF15"/>
  <c r="Z15"/>
  <c r="AG25"/>
  <c r="X25"/>
  <c r="AB25"/>
  <c r="AK25"/>
  <c r="Q24"/>
  <c r="Q23"/>
  <c r="Q22"/>
  <c r="Q21"/>
  <c r="Z24"/>
  <c r="AF21"/>
  <c r="W21"/>
  <c r="AL20"/>
  <c r="Z16"/>
  <c r="AD25"/>
  <c r="AI23"/>
  <c r="T23"/>
  <c r="Z22"/>
  <c r="AF19"/>
  <c r="W19"/>
  <c r="AL18"/>
  <c r="AC18"/>
  <c r="AI15"/>
  <c r="T15"/>
  <c r="N24"/>
  <c r="N23"/>
  <c r="N22"/>
  <c r="N21"/>
  <c r="AH25"/>
  <c r="R25"/>
  <c r="S25"/>
  <c r="AJ25"/>
  <c r="Q20"/>
  <c r="Q19"/>
  <c r="Q18"/>
  <c r="Q17"/>
  <c r="Q16"/>
  <c r="Q15"/>
  <c r="U25"/>
  <c r="AE25"/>
  <c r="P25"/>
  <c r="N20"/>
  <c r="N19"/>
  <c r="N18"/>
  <c r="N17"/>
  <c r="AA25"/>
  <c r="L25"/>
  <c r="N16"/>
  <c r="N15"/>
  <c r="O25"/>
  <c r="M25"/>
  <c r="H17"/>
  <c r="E20"/>
  <c r="H15"/>
  <c r="E23"/>
  <c r="E21"/>
  <c r="E17"/>
  <c r="E15"/>
  <c r="E24"/>
  <c r="E18"/>
  <c r="H22"/>
  <c r="H18"/>
  <c r="H16"/>
  <c r="H20"/>
  <c r="H24"/>
  <c r="E19"/>
  <c r="E22"/>
  <c r="E16"/>
  <c r="J25"/>
  <c r="I25"/>
  <c r="G25"/>
  <c r="F25"/>
  <c r="D25"/>
  <c r="C25"/>
  <c r="F17" i="5"/>
  <c r="F14"/>
  <c r="F24"/>
  <c r="F20"/>
  <c r="F16"/>
  <c r="F23"/>
  <c r="F19"/>
  <c r="F15"/>
  <c r="F22"/>
  <c r="F18"/>
  <c r="F13"/>
  <c r="F21"/>
  <c r="D25"/>
  <c r="C25"/>
  <c r="E25"/>
  <c r="Z25" i="9" l="1"/>
  <c r="AF25"/>
  <c r="AC25"/>
  <c r="Q25"/>
  <c r="AL25"/>
  <c r="W25"/>
  <c r="AI25"/>
  <c r="N25"/>
  <c r="T25"/>
  <c r="K25"/>
  <c r="H25"/>
  <c r="E25"/>
  <c r="F25" i="5"/>
  <c r="B24"/>
  <c r="A24"/>
  <c r="B23"/>
  <c r="A23"/>
  <c r="B22"/>
  <c r="A22"/>
  <c r="B21"/>
  <c r="A21"/>
  <c r="B20"/>
  <c r="A20"/>
  <c r="B19"/>
  <c r="A19"/>
  <c r="B18"/>
  <c r="A18"/>
  <c r="B17"/>
  <c r="A17"/>
  <c r="B16"/>
  <c r="A16"/>
  <c r="B15"/>
  <c r="A15"/>
  <c r="B14"/>
  <c r="A14"/>
  <c r="B13"/>
  <c r="A13"/>
  <c r="C6"/>
  <c r="B6"/>
  <c r="C5"/>
  <c r="C10" s="1"/>
  <c r="B5"/>
  <c r="C4"/>
  <c r="B4"/>
  <c r="C3"/>
  <c r="B3"/>
  <c r="C2"/>
  <c r="B2"/>
  <c r="B1"/>
  <c r="C14" i="2"/>
  <c r="D14"/>
  <c r="E14"/>
  <c r="C15"/>
  <c r="D15"/>
  <c r="E15"/>
  <c r="C16"/>
  <c r="D16"/>
  <c r="E16"/>
  <c r="C17"/>
  <c r="D17"/>
  <c r="E17"/>
  <c r="C18"/>
  <c r="D18"/>
  <c r="E18"/>
  <c r="C19"/>
  <c r="D19"/>
  <c r="E19"/>
  <c r="C20"/>
  <c r="D20"/>
  <c r="E20"/>
  <c r="C21"/>
  <c r="D21"/>
  <c r="E21"/>
  <c r="C22"/>
  <c r="D22"/>
  <c r="E22"/>
  <c r="C23"/>
  <c r="D23"/>
  <c r="E23"/>
  <c r="C24"/>
  <c r="D24"/>
  <c r="E24"/>
  <c r="E13"/>
  <c r="D13"/>
  <c r="C13"/>
  <c r="B14"/>
  <c r="B15"/>
  <c r="B16"/>
  <c r="B17"/>
  <c r="B18"/>
  <c r="B19"/>
  <c r="B20"/>
  <c r="B21"/>
  <c r="B22"/>
  <c r="B23"/>
  <c r="B24"/>
  <c r="B13"/>
  <c r="A18"/>
  <c r="A19"/>
  <c r="A20"/>
  <c r="A21"/>
  <c r="A22"/>
  <c r="A23"/>
  <c r="A24"/>
  <c r="A16"/>
  <c r="A17"/>
  <c r="F6" i="3"/>
  <c r="B6"/>
  <c r="B5"/>
  <c r="B3" i="2"/>
  <c r="B4"/>
  <c r="B5"/>
  <c r="B6"/>
  <c r="B2"/>
  <c r="I6" i="3"/>
  <c r="C6"/>
  <c r="C5"/>
  <c r="C3"/>
  <c r="C4"/>
  <c r="C2"/>
  <c r="C6" i="2"/>
  <c r="C5"/>
  <c r="C4"/>
  <c r="C3"/>
  <c r="C2"/>
  <c r="B3" i="3"/>
  <c r="B4"/>
  <c r="B2"/>
  <c r="A13" i="2"/>
  <c r="A14"/>
  <c r="A15"/>
  <c r="B1" i="3"/>
  <c r="B1" i="2"/>
  <c r="F21" l="1"/>
  <c r="F24"/>
  <c r="F20"/>
  <c r="F22"/>
  <c r="F18"/>
  <c r="F23"/>
  <c r="F19"/>
  <c r="D25"/>
  <c r="C25"/>
  <c r="E25"/>
  <c r="F16"/>
  <c r="F17"/>
  <c r="F14"/>
  <c r="F13"/>
  <c r="F15"/>
  <c r="F25" l="1"/>
</calcChain>
</file>

<file path=xl/sharedStrings.xml><?xml version="1.0" encoding="utf-8"?>
<sst xmlns="http://schemas.openxmlformats.org/spreadsheetml/2006/main" count="149" uniqueCount="101">
  <si>
    <t>Auditor</t>
  </si>
  <si>
    <t>Date of Audit</t>
  </si>
  <si>
    <t>No. in Audit</t>
  </si>
  <si>
    <t>Yes</t>
  </si>
  <si>
    <t>Compliance</t>
  </si>
  <si>
    <t>Auditor(s)</t>
  </si>
  <si>
    <t>No</t>
  </si>
  <si>
    <t>N/A</t>
  </si>
  <si>
    <t>Audit No</t>
  </si>
  <si>
    <t xml:space="preserve">Recommendations arising from the audit: </t>
  </si>
  <si>
    <t>Responsibilty</t>
  </si>
  <si>
    <t>Date for Completion</t>
  </si>
  <si>
    <t>No. of Questions</t>
  </si>
  <si>
    <t>Overall Compliance</t>
  </si>
  <si>
    <t>Standards</t>
  </si>
  <si>
    <t>The audit name, hospital name, ward name, name of auditor, date of audit and No in audit will automatically appear on the Results tab (page) and the Recommendations tab(page)</t>
  </si>
  <si>
    <t>Joe Bloggs</t>
  </si>
  <si>
    <t>Oct</t>
  </si>
  <si>
    <t>Ward/ Area</t>
  </si>
  <si>
    <t>Hospital/CHO</t>
  </si>
  <si>
    <t>Month</t>
  </si>
  <si>
    <t>Quarter</t>
  </si>
  <si>
    <t>Which Audit</t>
  </si>
  <si>
    <t>Area</t>
  </si>
  <si>
    <t>Jan</t>
  </si>
  <si>
    <t>Quarter 1</t>
  </si>
  <si>
    <t>Area A</t>
  </si>
  <si>
    <t>Feb</t>
  </si>
  <si>
    <t>Quarter 2</t>
  </si>
  <si>
    <t>Area B</t>
  </si>
  <si>
    <t>Mar</t>
  </si>
  <si>
    <t>Quarter 3</t>
  </si>
  <si>
    <t>Area C</t>
  </si>
  <si>
    <t>Apr</t>
  </si>
  <si>
    <t>Quarter 4</t>
  </si>
  <si>
    <t>Area D</t>
  </si>
  <si>
    <t>May</t>
  </si>
  <si>
    <t>Area E</t>
  </si>
  <si>
    <t>Jun</t>
  </si>
  <si>
    <t>Area F</t>
  </si>
  <si>
    <t>Jul</t>
  </si>
  <si>
    <t>Area G</t>
  </si>
  <si>
    <t>Aug</t>
  </si>
  <si>
    <t>Area H</t>
  </si>
  <si>
    <t>Sep</t>
  </si>
  <si>
    <t>Nov</t>
  </si>
  <si>
    <t>Dec</t>
  </si>
  <si>
    <t>In the excel tool tab fill in the following in the space provided:</t>
  </si>
  <si>
    <t>Specific Audit</t>
  </si>
  <si>
    <t>No in specified audit</t>
  </si>
  <si>
    <t>Specific Audit &amp; Year</t>
  </si>
  <si>
    <t>ABC</t>
  </si>
  <si>
    <t>XYZ</t>
  </si>
  <si>
    <t>Audit Period</t>
  </si>
  <si>
    <r>
      <t>•</t>
    </r>
    <r>
      <rPr>
        <sz val="7"/>
        <rFont val="Times New Roman"/>
        <family val="1"/>
      </rPr>
      <t xml:space="preserve">       </t>
    </r>
    <r>
      <rPr>
        <sz val="10"/>
        <rFont val="Arial"/>
        <family val="2"/>
      </rPr>
      <t>Audit name</t>
    </r>
  </si>
  <si>
    <r>
      <t>•</t>
    </r>
    <r>
      <rPr>
        <sz val="7"/>
        <rFont val="Times New Roman"/>
        <family val="1"/>
      </rPr>
      <t xml:space="preserve">       </t>
    </r>
    <r>
      <rPr>
        <sz val="10"/>
        <rFont val="Arial"/>
        <family val="2"/>
      </rPr>
      <t>Hospital/ CHO Name</t>
    </r>
  </si>
  <si>
    <r>
      <t>•</t>
    </r>
    <r>
      <rPr>
        <sz val="7"/>
        <rFont val="Times New Roman"/>
        <family val="1"/>
      </rPr>
      <t xml:space="preserve">       </t>
    </r>
    <r>
      <rPr>
        <sz val="10"/>
        <rFont val="Arial"/>
        <family val="2"/>
      </rPr>
      <t>Ward/ Area Name</t>
    </r>
  </si>
  <si>
    <r>
      <t>•</t>
    </r>
    <r>
      <rPr>
        <sz val="7"/>
        <rFont val="Times New Roman"/>
        <family val="1"/>
      </rPr>
      <t xml:space="preserve">       </t>
    </r>
    <r>
      <rPr>
        <sz val="10"/>
        <rFont val="Arial"/>
        <family val="2"/>
      </rPr>
      <t>Name of Auditor</t>
    </r>
  </si>
  <si>
    <r>
      <t>•</t>
    </r>
    <r>
      <rPr>
        <sz val="7"/>
        <rFont val="Times New Roman"/>
        <family val="1"/>
      </rPr>
      <t xml:space="preserve">       </t>
    </r>
    <r>
      <rPr>
        <sz val="10"/>
        <rFont val="Arial"/>
        <family val="2"/>
      </rPr>
      <t>Date of audit (if you are going to do multiply audits in a year i.e. one per month one per quarter or just than one in the year, type in the year here)</t>
    </r>
  </si>
  <si>
    <t>Fill in the number in the audit in the yellow box. If you audit 10 charts type in 10, if you audit 20 charts fill in 20 etc in the yellow box. This can be filled in at the end pf the audit.</t>
  </si>
  <si>
    <t>Fill in the number of questions in the blue box</t>
  </si>
  <si>
    <t>The results page will automatically calculate the % compliance for each standard/ question and the overall compliance. This page is protected so changes cannot be made to it.</t>
  </si>
  <si>
    <t>The template is set up to allow you to do 12 audits in a year. If you decided to do 5 audits every month you will select audit period 1 as the audit period in row 12 (there is a dropdown box) for the first 5 charts you audit and then audit period 2 in row 12 for the next 5 charts you audit. You will end up auditing 60 charts in the year. So the number of charts in the yellow box will be 60. You can fill in the actual time period (month, quarter, week etc in row 10 above)</t>
  </si>
  <si>
    <t>Audit Period 1 = January</t>
  </si>
  <si>
    <t>Audit Period 2 = February</t>
  </si>
  <si>
    <t>Audit Period 3 – March etc</t>
  </si>
  <si>
    <t xml:space="preserve">If you decide to do quarterly audits you will only select audit period 1, 2, 3 and 4. </t>
  </si>
  <si>
    <t>Audit Period 1 = Quarter 1</t>
  </si>
  <si>
    <t>Audit Period 2 = Quarter 2</t>
  </si>
  <si>
    <t>Audit Period 3 = Quarter 3</t>
  </si>
  <si>
    <t>Audit Period 4 = Quarter 4</t>
  </si>
  <si>
    <t>For each question/standards fill in the answer yes, no, na. These are available on a drop down box. Once you have select yes or no once from the dropdown box you can then click y or n.</t>
  </si>
  <si>
    <t>The overallResults page displays the overall results for the whole year, if you audited 10 charts per audit period and did 6 audits the overallResults page displays the results for all 60 charts for the whole year</t>
  </si>
  <si>
    <t>The Results Specified Audit page displays the results for a specific audit (i.e.  Audit Period 1, Audit Period 2, Audit Period 3, Audit Period 4, Audit Period 5, Audit Period 6, Audit Period 7, Audit Period 8 etc). In order to display the results for a specific audit you need to click on the Results Specified Audit tab and then in cell C7 select the time period or area you want to display</t>
  </si>
  <si>
    <t>The comparison page displays the results for each standard for each audit period (Audit Period 1, Audit Period 2, Audit Period 3, Audit Period 4, Audit Period 5, Audit Period 6, Audit Period 7, Audit Period 8 etc). This allows you to see if you are improving</t>
  </si>
  <si>
    <t>Audit Period 1</t>
  </si>
  <si>
    <t>Audit Period 2</t>
  </si>
  <si>
    <t>Audit Period 3</t>
  </si>
  <si>
    <t>Audit Period 4</t>
  </si>
  <si>
    <t>Audit Period 5</t>
  </si>
  <si>
    <t>Audit Period 6</t>
  </si>
  <si>
    <t>Audit Period 7</t>
  </si>
  <si>
    <t>Audit Period 8</t>
  </si>
  <si>
    <t>Audit Period 9</t>
  </si>
  <si>
    <t>Audit Period 10</t>
  </si>
  <si>
    <t>Audit Period 11</t>
  </si>
  <si>
    <t>Audit Period 12</t>
  </si>
  <si>
    <r>
      <t xml:space="preserve">Instruction: </t>
    </r>
    <r>
      <rPr>
        <b/>
        <i/>
        <u/>
        <sz val="9"/>
        <color indexed="10"/>
        <rFont val="Arial"/>
        <family val="2"/>
      </rPr>
      <t xml:space="preserve">Example: </t>
    </r>
    <r>
      <rPr>
        <b/>
        <i/>
        <sz val="9"/>
        <rFont val="Arial"/>
        <family val="2"/>
      </rPr>
      <t xml:space="preserve">Click on cells to access drop down list of possible answers. Please enter total no of patients included in audit in to yellow box to enable automatic calculation of results. </t>
    </r>
  </si>
  <si>
    <t>Audit of IMEWS Escalation and Response</t>
  </si>
  <si>
    <t>Care escalated without IMEWS trigger?</t>
  </si>
  <si>
    <t>A full set of observations were completed within the required timeframe</t>
  </si>
  <si>
    <t>Midwife in charge informed</t>
  </si>
  <si>
    <t>There is evidence that the care was escalated to the appropriate level as per escalation guide</t>
  </si>
  <si>
    <t>Medical review was received</t>
  </si>
  <si>
    <t>The ISBAR tool was used to document the escalation of care</t>
  </si>
  <si>
    <t>Measures implemented to reduce triggers as appropriate</t>
  </si>
  <si>
    <t>Any variances to the parameters are documented with clear management plans</t>
  </si>
  <si>
    <t>Medical review documented by the doctor</t>
  </si>
  <si>
    <t>Plan of care documented by the doctor</t>
  </si>
  <si>
    <t>Date and time of review documented by the doctor</t>
  </si>
  <si>
    <t>There is evidence of an increase in the frequency of monitoring and recording of vital signs in response to the detection of observations in the yellow or pink zones</t>
  </si>
</sst>
</file>

<file path=xl/styles.xml><?xml version="1.0" encoding="utf-8"?>
<styleSheet xmlns="http://schemas.openxmlformats.org/spreadsheetml/2006/main">
  <numFmts count="2">
    <numFmt numFmtId="164" formatCode="dd/mm/yy;@"/>
    <numFmt numFmtId="165" formatCode="0.0"/>
  </numFmts>
  <fonts count="11">
    <font>
      <sz val="10"/>
      <name val="Arial"/>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b/>
      <i/>
      <sz val="9"/>
      <name val="Arial"/>
      <family val="2"/>
    </font>
    <font>
      <b/>
      <i/>
      <u/>
      <sz val="9"/>
      <color indexed="10"/>
      <name val="Arial"/>
      <family val="2"/>
    </font>
    <font>
      <sz val="7"/>
      <name val="Times New Roman"/>
      <family val="1"/>
    </font>
    <font>
      <sz val="11"/>
      <color rgb="FF000000"/>
      <name val="Calibri"/>
      <family val="2"/>
    </font>
  </fonts>
  <fills count="10">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99CC00"/>
        <bgColor indexed="64"/>
      </patternFill>
    </fill>
    <fill>
      <patternFill patternType="solid">
        <fgColor rgb="FFCCFFFF"/>
        <bgColor indexed="64"/>
      </patternFill>
    </fill>
    <fill>
      <patternFill patternType="solid">
        <fgColor rgb="FFFFFF9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1">
    <xf numFmtId="0" fontId="0" fillId="0" borderId="0"/>
  </cellStyleXfs>
  <cellXfs count="161">
    <xf numFmtId="0" fontId="0" fillId="0" borderId="0" xfId="0"/>
    <xf numFmtId="0" fontId="3" fillId="0" borderId="0" xfId="0" applyFont="1"/>
    <xf numFmtId="0" fontId="3" fillId="0" borderId="0" xfId="0" applyFont="1" applyFill="1" applyBorder="1"/>
    <xf numFmtId="0" fontId="0" fillId="0" borderId="0" xfId="0" applyFill="1" applyBorder="1"/>
    <xf numFmtId="0" fontId="2" fillId="0" borderId="0" xfId="0" applyFont="1" applyFill="1" applyBorder="1"/>
    <xf numFmtId="0" fontId="3" fillId="2" borderId="0" xfId="0" applyFont="1" applyFill="1"/>
    <xf numFmtId="0" fontId="0" fillId="0" borderId="0" xfId="0" applyProtection="1">
      <protection locked="0"/>
    </xf>
    <xf numFmtId="0" fontId="0" fillId="0" borderId="0" xfId="0" applyBorder="1" applyAlignment="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0" fontId="2" fillId="0" borderId="0" xfId="0" applyFont="1" applyFill="1" applyBorder="1" applyAlignment="1" applyProtection="1">
      <alignment horizontal="center"/>
      <protection locked="0"/>
    </xf>
    <xf numFmtId="164" fontId="0" fillId="0" borderId="0" xfId="0" applyNumberFormat="1" applyBorder="1" applyAlignment="1" applyProtection="1">
      <protection locked="0"/>
    </xf>
    <xf numFmtId="0" fontId="0" fillId="2" borderId="0" xfId="0" applyFill="1" applyProtection="1">
      <protection locked="0"/>
    </xf>
    <xf numFmtId="0" fontId="0" fillId="0" borderId="0" xfId="0" applyFill="1" applyProtection="1">
      <protection locked="0"/>
    </xf>
    <xf numFmtId="0" fontId="2" fillId="0" borderId="1" xfId="0" applyFont="1" applyFill="1" applyBorder="1" applyAlignment="1">
      <alignment horizontal="center"/>
    </xf>
    <xf numFmtId="0" fontId="3" fillId="0" borderId="5" xfId="0" applyFont="1" applyFill="1" applyBorder="1"/>
    <xf numFmtId="0" fontId="2" fillId="0" borderId="5" xfId="0" applyFont="1" applyFill="1" applyBorder="1" applyAlignment="1"/>
    <xf numFmtId="0" fontId="0" fillId="0" borderId="5" xfId="0" applyBorder="1" applyAlignment="1"/>
    <xf numFmtId="0" fontId="3" fillId="2" borderId="7" xfId="0" applyFont="1" applyFill="1" applyBorder="1"/>
    <xf numFmtId="0" fontId="0" fillId="2" borderId="7" xfId="0" applyFill="1" applyBorder="1"/>
    <xf numFmtId="0" fontId="2" fillId="0" borderId="2" xfId="0" applyFont="1" applyFill="1" applyBorder="1" applyAlignment="1">
      <alignment horizontal="center"/>
    </xf>
    <xf numFmtId="0" fontId="0" fillId="2" borderId="7" xfId="0" applyFill="1" applyBorder="1" applyProtection="1">
      <protection locked="0"/>
    </xf>
    <xf numFmtId="0" fontId="2" fillId="0" borderId="5" xfId="0" applyFont="1" applyFill="1" applyBorder="1"/>
    <xf numFmtId="0" fontId="2" fillId="0" borderId="0" xfId="0" applyFont="1" applyFill="1" applyBorder="1" applyAlignment="1"/>
    <xf numFmtId="0" fontId="0" fillId="0" borderId="0" xfId="0" applyBorder="1" applyAlignment="1"/>
    <xf numFmtId="0" fontId="4" fillId="0" borderId="0" xfId="0" applyFont="1"/>
    <xf numFmtId="0" fontId="2" fillId="0" borderId="0" xfId="0" applyFont="1" applyFill="1" applyBorder="1" applyAlignment="1" applyProtection="1">
      <alignment horizontal="center"/>
      <protection hidden="1"/>
    </xf>
    <xf numFmtId="0" fontId="0" fillId="0" borderId="0" xfId="0" applyBorder="1" applyAlignment="1" applyProtection="1">
      <alignment horizontal="center"/>
      <protection hidden="1"/>
    </xf>
    <xf numFmtId="0" fontId="3" fillId="0" borderId="0" xfId="0" applyFont="1" applyFill="1" applyBorder="1" applyAlignment="1" applyProtection="1">
      <alignment horizontal="center"/>
      <protection hidden="1"/>
    </xf>
    <xf numFmtId="0" fontId="1" fillId="0" borderId="1" xfId="0" applyFont="1" applyBorder="1" applyProtection="1">
      <protection hidden="1"/>
    </xf>
    <xf numFmtId="0" fontId="1" fillId="0" borderId="1" xfId="0" applyFont="1" applyBorder="1" applyAlignment="1" applyProtection="1">
      <protection hidden="1"/>
    </xf>
    <xf numFmtId="0" fontId="4" fillId="0" borderId="2" xfId="0" applyFont="1" applyBorder="1" applyAlignment="1" applyProtection="1">
      <alignment wrapText="1"/>
      <protection hidden="1"/>
    </xf>
    <xf numFmtId="0" fontId="0" fillId="0" borderId="1" xfId="0" applyBorder="1" applyProtection="1">
      <protection hidden="1"/>
    </xf>
    <xf numFmtId="165" fontId="0" fillId="0" borderId="1" xfId="0" applyNumberFormat="1" applyBorder="1" applyAlignment="1" applyProtection="1">
      <protection hidden="1"/>
    </xf>
    <xf numFmtId="165" fontId="0" fillId="0" borderId="1" xfId="0" applyNumberFormat="1" applyBorder="1" applyProtection="1">
      <protection hidden="1"/>
    </xf>
    <xf numFmtId="0" fontId="0" fillId="0" borderId="0" xfId="0" applyProtection="1">
      <protection hidden="1"/>
    </xf>
    <xf numFmtId="0" fontId="0" fillId="0" borderId="0" xfId="0" applyFill="1" applyBorder="1" applyAlignment="1">
      <alignment horizontal="center"/>
    </xf>
    <xf numFmtId="0" fontId="2" fillId="5" borderId="0" xfId="0" applyFont="1" applyFill="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2" fillId="0" borderId="0" xfId="0" applyFont="1" applyFill="1" applyBorder="1" applyAlignment="1" applyProtection="1">
      <alignment horizontal="center"/>
      <protection locked="0" hidden="1"/>
    </xf>
    <xf numFmtId="0" fontId="0" fillId="0" borderId="0" xfId="0" applyFill="1" applyBorder="1" applyAlignment="1" applyProtection="1">
      <alignment horizontal="center"/>
      <protection locked="0"/>
    </xf>
    <xf numFmtId="0" fontId="0" fillId="0" borderId="0" xfId="0" applyProtection="1">
      <protection locked="0" hidden="1"/>
    </xf>
    <xf numFmtId="0" fontId="3" fillId="0" borderId="0" xfId="0" applyFont="1" applyProtection="1">
      <protection locked="0"/>
    </xf>
    <xf numFmtId="0" fontId="3" fillId="0" borderId="0" xfId="0" applyFont="1" applyBorder="1" applyProtection="1">
      <protection locked="0"/>
    </xf>
    <xf numFmtId="0" fontId="2" fillId="0" borderId="1" xfId="0"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0" fillId="0" borderId="0" xfId="0" applyBorder="1" applyAlignment="1" applyProtection="1">
      <alignment horizontal="center"/>
      <protection locked="0"/>
    </xf>
    <xf numFmtId="0" fontId="2" fillId="0" borderId="1" xfId="0" applyFont="1" applyFill="1" applyBorder="1" applyProtection="1">
      <protection locked="0"/>
    </xf>
    <xf numFmtId="0" fontId="3" fillId="0" borderId="1" xfId="0" applyFont="1" applyFill="1" applyBorder="1" applyAlignment="1" applyProtection="1">
      <protection locked="0"/>
    </xf>
    <xf numFmtId="0" fontId="3" fillId="0" borderId="1" xfId="0" applyFont="1" applyFill="1" applyBorder="1" applyProtection="1">
      <protection locked="0"/>
    </xf>
    <xf numFmtId="0" fontId="3" fillId="0" borderId="1" xfId="0" applyFont="1" applyBorder="1" applyProtection="1">
      <protection locked="0"/>
    </xf>
    <xf numFmtId="0" fontId="1" fillId="3" borderId="3" xfId="0" applyFont="1" applyFill="1" applyBorder="1" applyAlignment="1" applyProtection="1">
      <alignment horizontal="left" wrapText="1"/>
      <protection locked="0"/>
    </xf>
    <xf numFmtId="0" fontId="1" fillId="3" borderId="3" xfId="0" applyFont="1" applyFill="1" applyBorder="1" applyAlignment="1" applyProtection="1">
      <alignment horizontal="center" wrapText="1"/>
      <protection locked="0"/>
    </xf>
    <xf numFmtId="0" fontId="1" fillId="0" borderId="0" xfId="0" applyFont="1" applyBorder="1" applyAlignment="1" applyProtection="1">
      <alignment horizontal="center"/>
      <protection locked="0"/>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0" xfId="0" applyFill="1" applyBorder="1" applyProtection="1">
      <protection locked="0"/>
    </xf>
    <xf numFmtId="0" fontId="0" fillId="0" borderId="0" xfId="0" applyBorder="1" applyProtection="1">
      <protection locked="0"/>
    </xf>
    <xf numFmtId="0" fontId="3" fillId="7" borderId="0" xfId="0" applyFont="1" applyFill="1" applyProtection="1"/>
    <xf numFmtId="0" fontId="3" fillId="2" borderId="0" xfId="0" applyFont="1" applyFill="1" applyProtection="1"/>
    <xf numFmtId="0" fontId="3" fillId="2" borderId="7" xfId="0" applyFont="1" applyFill="1" applyBorder="1" applyProtection="1"/>
    <xf numFmtId="0" fontId="1" fillId="2" borderId="7" xfId="0" applyFont="1" applyFill="1" applyBorder="1" applyAlignment="1" applyProtection="1">
      <alignment horizontal="center"/>
    </xf>
    <xf numFmtId="0" fontId="0" fillId="2" borderId="7" xfId="0" applyFill="1" applyBorder="1" applyProtection="1"/>
    <xf numFmtId="0" fontId="0" fillId="0" borderId="0" xfId="0" applyProtection="1"/>
    <xf numFmtId="0" fontId="0" fillId="0" borderId="0" xfId="0" applyAlignment="1">
      <alignment wrapText="1"/>
    </xf>
    <xf numFmtId="0" fontId="2" fillId="0" borderId="1"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 fillId="0" borderId="1" xfId="0" applyFont="1" applyBorder="1" applyAlignment="1" applyProtection="1">
      <alignment wrapText="1"/>
      <protection hidden="1"/>
    </xf>
    <xf numFmtId="0" fontId="0" fillId="0" borderId="1" xfId="0" applyBorder="1" applyAlignment="1" applyProtection="1">
      <alignment wrapText="1"/>
      <protection hidden="1"/>
    </xf>
    <xf numFmtId="0" fontId="0" fillId="0" borderId="0" xfId="0" applyAlignment="1" applyProtection="1">
      <alignment wrapText="1"/>
      <protection hidden="1"/>
    </xf>
    <xf numFmtId="0" fontId="0" fillId="0" borderId="0" xfId="0" applyAlignment="1" applyProtection="1">
      <alignment wrapText="1"/>
      <protection locked="0"/>
    </xf>
    <xf numFmtId="0" fontId="2" fillId="0" borderId="1" xfId="0" applyFont="1" applyFill="1" applyBorder="1" applyAlignment="1" applyProtection="1">
      <alignment horizontal="center" wrapText="1"/>
      <protection locked="0" hidden="1"/>
    </xf>
    <xf numFmtId="0" fontId="2" fillId="0" borderId="0" xfId="0" applyFont="1" applyFill="1" applyBorder="1" applyAlignment="1" applyProtection="1">
      <alignment horizontal="center" wrapText="1"/>
      <protection locked="0" hidden="1"/>
    </xf>
    <xf numFmtId="0" fontId="0" fillId="0" borderId="0" xfId="0" applyAlignment="1" applyProtection="1">
      <alignment wrapText="1"/>
      <protection locked="0" hidden="1"/>
    </xf>
    <xf numFmtId="0" fontId="0" fillId="0" borderId="0" xfId="0" applyBorder="1" applyAlignment="1" applyProtection="1">
      <alignment wrapText="1"/>
      <protection hidden="1"/>
    </xf>
    <xf numFmtId="0" fontId="0" fillId="0" borderId="0" xfId="0" applyBorder="1" applyProtection="1">
      <protection hidden="1"/>
    </xf>
    <xf numFmtId="165" fontId="0" fillId="0" borderId="0" xfId="0" applyNumberFormat="1" applyBorder="1" applyProtection="1">
      <protection hidden="1"/>
    </xf>
    <xf numFmtId="0" fontId="4" fillId="0" borderId="0" xfId="0" applyFont="1" applyAlignment="1">
      <alignment vertical="center" wrapText="1"/>
    </xf>
    <xf numFmtId="0" fontId="4" fillId="0" borderId="0" xfId="0" applyFont="1" applyAlignment="1">
      <alignment horizontal="left" vertical="center" wrapText="1"/>
    </xf>
    <xf numFmtId="0" fontId="0" fillId="2" borderId="0" xfId="0" applyFill="1" applyAlignment="1" applyProtection="1">
      <alignment wrapText="1"/>
      <protection locked="0"/>
    </xf>
    <xf numFmtId="0" fontId="2" fillId="0" borderId="1" xfId="0" applyFont="1" applyBorder="1" applyAlignment="1" applyProtection="1">
      <alignment wrapText="1"/>
      <protection hidden="1"/>
    </xf>
    <xf numFmtId="0" fontId="4" fillId="0" borderId="6" xfId="0" applyFont="1" applyBorder="1" applyAlignment="1" applyProtection="1">
      <alignment horizontal="center"/>
      <protection locked="0"/>
    </xf>
    <xf numFmtId="0" fontId="10" fillId="0" borderId="1" xfId="0" applyFont="1" applyBorder="1" applyAlignment="1">
      <alignment vertical="center" wrapText="1"/>
    </xf>
    <xf numFmtId="0" fontId="10" fillId="0" borderId="1" xfId="0" applyFont="1" applyBorder="1" applyAlignment="1">
      <alignment vertical="center"/>
    </xf>
    <xf numFmtId="0" fontId="2" fillId="8" borderId="2" xfId="0" applyNumberFormat="1" applyFont="1" applyFill="1" applyBorder="1" applyAlignment="1" applyProtection="1">
      <alignment horizontal="center"/>
      <protection locked="0"/>
    </xf>
    <xf numFmtId="0" fontId="0" fillId="8" borderId="4" xfId="0" applyNumberFormat="1" applyFill="1" applyBorder="1" applyAlignment="1" applyProtection="1">
      <alignment horizontal="center"/>
      <protection locked="0"/>
    </xf>
    <xf numFmtId="0" fontId="0" fillId="8" borderId="4" xfId="0" applyNumberFormat="1" applyFill="1" applyBorder="1" applyAlignment="1" applyProtection="1">
      <protection locked="0"/>
    </xf>
    <xf numFmtId="0" fontId="0" fillId="0" borderId="4" xfId="0" applyBorder="1" applyAlignment="1" applyProtection="1">
      <protection locked="0"/>
    </xf>
    <xf numFmtId="0" fontId="0" fillId="0" borderId="6" xfId="0" applyBorder="1" applyAlignment="1" applyProtection="1">
      <protection locked="0"/>
    </xf>
    <xf numFmtId="0" fontId="2" fillId="5" borderId="2" xfId="0" applyFont="1" applyFill="1" applyBorder="1" applyAlignment="1" applyProtection="1">
      <alignment horizontal="center"/>
      <protection locked="0"/>
    </xf>
    <xf numFmtId="0" fontId="0" fillId="5" borderId="4" xfId="0" applyFill="1" applyBorder="1" applyAlignment="1" applyProtection="1">
      <alignment horizontal="center"/>
      <protection locked="0"/>
    </xf>
    <xf numFmtId="0" fontId="7" fillId="4" borderId="2" xfId="0" applyFont="1" applyFill="1" applyBorder="1" applyAlignment="1" applyProtection="1">
      <alignment horizontal="center" wrapText="1"/>
      <protection locked="0"/>
    </xf>
    <xf numFmtId="0" fontId="7" fillId="4" borderId="4" xfId="0" applyFont="1" applyFill="1" applyBorder="1" applyAlignment="1" applyProtection="1">
      <alignment horizontal="center" wrapText="1"/>
      <protection locked="0"/>
    </xf>
    <xf numFmtId="0" fontId="7" fillId="4" borderId="6" xfId="0" applyFont="1" applyFill="1" applyBorder="1" applyAlignment="1" applyProtection="1">
      <alignment horizontal="center" wrapText="1"/>
      <protection locked="0"/>
    </xf>
    <xf numFmtId="0" fontId="5" fillId="2" borderId="0" xfId="0" applyFont="1" applyFill="1" applyBorder="1" applyAlignment="1" applyProtection="1">
      <alignment horizontal="center" vertical="top"/>
      <protection locked="0"/>
    </xf>
    <xf numFmtId="0" fontId="6" fillId="0" borderId="0" xfId="0" applyFont="1" applyAlignment="1" applyProtection="1">
      <alignment horizontal="center" vertical="top"/>
      <protection locked="0"/>
    </xf>
    <xf numFmtId="0" fontId="2" fillId="0" borderId="2" xfId="0" applyFont="1" applyFill="1" applyBorder="1" applyAlignment="1" applyProtection="1">
      <alignment horizontal="center"/>
      <protection locked="0"/>
    </xf>
    <xf numFmtId="0" fontId="0" fillId="0" borderId="4" xfId="0" applyBorder="1" applyAlignment="1" applyProtection="1">
      <alignment horizontal="center"/>
      <protection locked="0"/>
    </xf>
    <xf numFmtId="0" fontId="2" fillId="0" borderId="1" xfId="0" applyFont="1" applyFill="1" applyBorder="1" applyAlignment="1" applyProtection="1">
      <alignment horizontal="center"/>
      <protection locked="0"/>
    </xf>
    <xf numFmtId="0" fontId="2" fillId="0" borderId="2" xfId="0" applyNumberFormat="1" applyFont="1" applyFill="1" applyBorder="1" applyAlignment="1" applyProtection="1">
      <alignment horizontal="center"/>
      <protection locked="0"/>
    </xf>
    <xf numFmtId="0" fontId="2" fillId="0" borderId="4" xfId="0" applyNumberFormat="1" applyFont="1" applyFill="1" applyBorder="1" applyAlignment="1" applyProtection="1">
      <alignment horizontal="center"/>
      <protection locked="0"/>
    </xf>
    <xf numFmtId="0" fontId="0" fillId="0" borderId="4" xfId="0" applyNumberFormat="1" applyBorder="1" applyAlignment="1" applyProtection="1">
      <protection locked="0"/>
    </xf>
    <xf numFmtId="0" fontId="0" fillId="0" borderId="6" xfId="0" applyNumberFormat="1" applyBorder="1" applyAlignment="1" applyProtection="1">
      <protection locked="0"/>
    </xf>
    <xf numFmtId="0" fontId="2" fillId="8" borderId="2" xfId="0" applyFont="1" applyFill="1" applyBorder="1" applyAlignment="1" applyProtection="1">
      <alignment horizontal="center"/>
      <protection hidden="1"/>
    </xf>
    <xf numFmtId="0" fontId="0" fillId="8" borderId="4" xfId="0" applyFill="1" applyBorder="1" applyAlignment="1">
      <alignment horizontal="center"/>
    </xf>
    <xf numFmtId="0" fontId="0" fillId="8" borderId="6" xfId="0" applyFill="1" applyBorder="1" applyAlignment="1">
      <alignment horizontal="center"/>
    </xf>
    <xf numFmtId="0" fontId="5" fillId="2" borderId="0" xfId="0" applyFont="1" applyFill="1" applyAlignment="1" applyProtection="1">
      <alignment horizontal="center"/>
      <protection hidden="1"/>
    </xf>
    <xf numFmtId="0" fontId="6" fillId="0" borderId="0" xfId="0" applyFont="1" applyAlignment="1" applyProtection="1">
      <protection hidden="1"/>
    </xf>
    <xf numFmtId="0" fontId="2" fillId="0" borderId="1" xfId="0" applyFont="1" applyFill="1" applyBorder="1" applyAlignment="1" applyProtection="1">
      <alignment horizontal="center"/>
      <protection hidden="1"/>
    </xf>
    <xf numFmtId="0" fontId="2" fillId="0" borderId="2" xfId="0" applyNumberFormat="1" applyFont="1" applyFill="1" applyBorder="1" applyAlignment="1" applyProtection="1">
      <alignment horizontal="center"/>
      <protection hidden="1"/>
    </xf>
    <xf numFmtId="0" fontId="0" fillId="0" borderId="4" xfId="0" applyNumberFormat="1" applyBorder="1" applyAlignment="1" applyProtection="1">
      <alignment horizontal="center"/>
      <protection hidden="1"/>
    </xf>
    <xf numFmtId="0" fontId="0" fillId="0" borderId="6" xfId="0" applyNumberFormat="1" applyBorder="1" applyAlignment="1" applyProtection="1">
      <alignment horizontal="center"/>
      <protection hidden="1"/>
    </xf>
    <xf numFmtId="0" fontId="2" fillId="5" borderId="2" xfId="0" applyFont="1" applyFill="1" applyBorder="1" applyAlignment="1" applyProtection="1">
      <alignment horizontal="center"/>
      <protection hidden="1"/>
    </xf>
    <xf numFmtId="0" fontId="0" fillId="0" borderId="4" xfId="0" applyBorder="1" applyAlignment="1">
      <alignment horizontal="center"/>
    </xf>
    <xf numFmtId="0" fontId="0" fillId="0" borderId="6" xfId="0" applyBorder="1" applyAlignment="1">
      <alignment horizontal="center"/>
    </xf>
    <xf numFmtId="0" fontId="2" fillId="0" borderId="2" xfId="0" applyFont="1" applyFill="1" applyBorder="1" applyAlignment="1" applyProtection="1">
      <alignment horizontal="center"/>
      <protection hidden="1"/>
    </xf>
    <xf numFmtId="0" fontId="0" fillId="0" borderId="4" xfId="0" applyFill="1" applyBorder="1" applyAlignment="1" applyProtection="1">
      <alignment horizontal="center"/>
    </xf>
    <xf numFmtId="0" fontId="0" fillId="0" borderId="6" xfId="0" applyFill="1" applyBorder="1" applyAlignment="1" applyProtection="1">
      <alignment horizontal="center"/>
    </xf>
    <xf numFmtId="0" fontId="2" fillId="0" borderId="2" xfId="0" applyFont="1" applyFill="1" applyBorder="1" applyAlignment="1" applyProtection="1">
      <alignment horizontal="center"/>
      <protection locked="0" hidden="1"/>
    </xf>
    <xf numFmtId="0" fontId="0" fillId="0" borderId="4" xfId="0" applyFill="1" applyBorder="1" applyAlignment="1" applyProtection="1">
      <alignment horizontal="center"/>
      <protection locked="0"/>
    </xf>
    <xf numFmtId="0" fontId="0" fillId="0" borderId="6" xfId="0" applyFill="1" applyBorder="1" applyAlignment="1" applyProtection="1">
      <alignment horizontal="center"/>
      <protection locked="0"/>
    </xf>
    <xf numFmtId="0" fontId="0" fillId="0" borderId="4" xfId="0" applyBorder="1" applyAlignment="1" applyProtection="1">
      <alignment horizontal="center"/>
    </xf>
    <xf numFmtId="0" fontId="0" fillId="0" borderId="6" xfId="0" applyBorder="1" applyAlignment="1" applyProtection="1">
      <alignment horizontal="center"/>
    </xf>
    <xf numFmtId="0" fontId="0" fillId="8" borderId="4" xfId="0" applyFill="1" applyBorder="1" applyAlignment="1" applyProtection="1">
      <alignment horizontal="center"/>
    </xf>
    <xf numFmtId="0" fontId="0" fillId="8" borderId="6" xfId="0" applyFill="1" applyBorder="1" applyAlignment="1" applyProtection="1">
      <alignment horizontal="center"/>
    </xf>
    <xf numFmtId="0" fontId="2" fillId="8" borderId="1" xfId="0" applyFont="1" applyFill="1" applyBorder="1" applyAlignment="1" applyProtection="1">
      <alignment horizontal="center"/>
      <protection hidden="1"/>
    </xf>
    <xf numFmtId="0" fontId="0" fillId="8" borderId="1" xfId="0" applyFill="1" applyBorder="1" applyAlignment="1"/>
    <xf numFmtId="0" fontId="0" fillId="0" borderId="1" xfId="0" applyBorder="1" applyAlignment="1"/>
    <xf numFmtId="0" fontId="5" fillId="2" borderId="5" xfId="0" applyFont="1" applyFill="1" applyBorder="1" applyAlignment="1" applyProtection="1">
      <alignment horizontal="center"/>
      <protection hidden="1"/>
    </xf>
    <xf numFmtId="0" fontId="6" fillId="0" borderId="5" xfId="0" applyFont="1" applyBorder="1" applyAlignment="1" applyProtection="1">
      <protection hidden="1"/>
    </xf>
    <xf numFmtId="0" fontId="0" fillId="0" borderId="5" xfId="0" applyBorder="1" applyAlignment="1"/>
    <xf numFmtId="0" fontId="2" fillId="9" borderId="1" xfId="0" applyFont="1" applyFill="1" applyBorder="1" applyAlignment="1" applyProtection="1">
      <alignment horizontal="center"/>
      <protection hidden="1"/>
    </xf>
    <xf numFmtId="0" fontId="0" fillId="9" borderId="1" xfId="0" applyFill="1" applyBorder="1" applyAlignment="1"/>
    <xf numFmtId="0" fontId="4" fillId="0" borderId="2" xfId="0" applyFont="1" applyBorder="1" applyAlignment="1">
      <alignment vertical="top" wrapText="1"/>
    </xf>
    <xf numFmtId="0" fontId="4" fillId="0" borderId="4" xfId="0" applyFont="1" applyBorder="1" applyAlignment="1"/>
    <xf numFmtId="0" fontId="4" fillId="0" borderId="6" xfId="0" applyFont="1" applyBorder="1" applyAlignment="1"/>
    <xf numFmtId="0" fontId="4" fillId="0" borderId="2" xfId="0" applyFont="1" applyFill="1" applyBorder="1" applyAlignment="1">
      <alignment horizontal="center"/>
    </xf>
    <xf numFmtId="0" fontId="4" fillId="0" borderId="4" xfId="0" applyFont="1" applyFill="1" applyBorder="1" applyAlignment="1"/>
    <xf numFmtId="0" fontId="4" fillId="0" borderId="6" xfId="0" applyFont="1" applyFill="1" applyBorder="1" applyAlignment="1"/>
    <xf numFmtId="0" fontId="5" fillId="2" borderId="5" xfId="0" applyFont="1" applyFill="1" applyBorder="1" applyAlignment="1">
      <alignment horizontal="center" vertical="top"/>
    </xf>
    <xf numFmtId="0" fontId="6" fillId="0" borderId="5" xfId="0" applyFont="1" applyBorder="1" applyAlignment="1">
      <alignment horizontal="center" vertical="top"/>
    </xf>
    <xf numFmtId="0" fontId="2" fillId="0" borderId="2" xfId="0" applyFont="1" applyFill="1" applyBorder="1" applyAlignment="1">
      <alignment horizontal="center"/>
    </xf>
    <xf numFmtId="0" fontId="1" fillId="0" borderId="2" xfId="0" applyFont="1" applyFill="1" applyBorder="1" applyAlignment="1"/>
    <xf numFmtId="0" fontId="1" fillId="0" borderId="4" xfId="0" applyFont="1" applyBorder="1" applyAlignment="1"/>
    <xf numFmtId="0" fontId="1" fillId="0" borderId="6" xfId="0" applyFont="1" applyBorder="1" applyAlignment="1"/>
    <xf numFmtId="0" fontId="2" fillId="5" borderId="4" xfId="0" applyFont="1" applyFill="1" applyBorder="1" applyAlignment="1">
      <alignment horizontal="center"/>
    </xf>
    <xf numFmtId="0" fontId="0" fillId="5" borderId="4" xfId="0" applyFill="1" applyBorder="1" applyAlignment="1">
      <alignment horizontal="center"/>
    </xf>
    <xf numFmtId="0" fontId="0" fillId="5" borderId="6" xfId="0" applyFill="1" applyBorder="1" applyAlignment="1">
      <alignment horizontal="center"/>
    </xf>
    <xf numFmtId="0" fontId="2" fillId="0" borderId="1" xfId="0" applyFont="1" applyFill="1" applyBorder="1" applyAlignment="1">
      <alignment horizontal="center"/>
    </xf>
    <xf numFmtId="0" fontId="0" fillId="0" borderId="1" xfId="0" applyBorder="1" applyAlignment="1">
      <alignment horizontal="center"/>
    </xf>
    <xf numFmtId="0" fontId="2" fillId="6" borderId="1" xfId="0" applyFont="1" applyFill="1" applyBorder="1" applyAlignment="1">
      <alignment horizontal="center"/>
    </xf>
    <xf numFmtId="0" fontId="0" fillId="6" borderId="1" xfId="0" applyFill="1" applyBorder="1" applyAlignment="1">
      <alignment horizontal="center"/>
    </xf>
    <xf numFmtId="0" fontId="1" fillId="0" borderId="4" xfId="0" applyFont="1" applyFill="1" applyBorder="1" applyAlignment="1"/>
    <xf numFmtId="0" fontId="1" fillId="0" borderId="6" xfId="0" applyFont="1" applyFill="1" applyBorder="1" applyAlignment="1"/>
    <xf numFmtId="0" fontId="2" fillId="0" borderId="2" xfId="0" applyNumberFormat="1" applyFont="1" applyFill="1" applyBorder="1" applyAlignment="1">
      <alignment horizontal="center"/>
    </xf>
    <xf numFmtId="0" fontId="2" fillId="0" borderId="4" xfId="0" applyNumberFormat="1" applyFont="1" applyFill="1" applyBorder="1" applyAlignment="1">
      <alignment horizontal="center"/>
    </xf>
    <xf numFmtId="0" fontId="0" fillId="0" borderId="4" xfId="0" applyNumberFormat="1" applyBorder="1" applyAlignment="1"/>
    <xf numFmtId="0" fontId="0" fillId="0" borderId="6" xfId="0" applyNumberFormat="1" applyBorder="1" applyAlignment="1"/>
  </cellXfs>
  <cellStyles count="1">
    <cellStyle name="Normal" xfId="0" builtinId="0"/>
  </cellStyles>
  <dxfs count="0"/>
  <tableStyles count="0" defaultTableStyle="TableStyleMedium2" defaultPivotStyle="PivotStyleLight16"/>
  <colors>
    <mruColors>
      <color rgb="FFCCFFFF"/>
      <color rgb="FFFFFF99"/>
      <color rgb="FF99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IE"/>
  <c:chart>
    <c:title>
      <c:tx>
        <c:strRef>
          <c:f>OverallResults!$B$1</c:f>
          <c:strCache>
            <c:ptCount val="1"/>
            <c:pt idx="0">
              <c:v>Audit of IMEWS Escalation and Response</c:v>
            </c:pt>
          </c:strCache>
        </c:strRef>
      </c:tx>
    </c:title>
    <c:plotArea>
      <c:layout/>
      <c:barChart>
        <c:barDir val="col"/>
        <c:grouping val="clustered"/>
        <c:ser>
          <c:idx val="0"/>
          <c:order val="0"/>
          <c:tx>
            <c:strRef>
              <c:f>OverallResults!$C$5</c:f>
              <c:strCache>
                <c:ptCount val="1"/>
                <c:pt idx="0">
                  <c:v>2017</c:v>
                </c:pt>
              </c:strCache>
            </c:strRef>
          </c:tx>
          <c:dLbls>
            <c:showVal val="1"/>
          </c:dLbls>
          <c:cat>
            <c:strRef>
              <c:f>OverallResults!$B$13:$B$17</c:f>
              <c:strCache>
                <c:ptCount val="5"/>
                <c:pt idx="0">
                  <c:v>Care escalated without IMEWS trigger?</c:v>
                </c:pt>
                <c:pt idx="1">
                  <c:v>A full set of observations were completed within the required timeframe</c:v>
                </c:pt>
                <c:pt idx="2">
                  <c:v>Midwife in charge informed</c:v>
                </c:pt>
                <c:pt idx="3">
                  <c:v>There is evidence that the care was escalated to the appropriate level as per escalation guide</c:v>
                </c:pt>
                <c:pt idx="4">
                  <c:v>Medical review was received</c:v>
                </c:pt>
              </c:strCache>
            </c:strRef>
          </c:cat>
          <c:val>
            <c:numRef>
              <c:f>OverallResults!$F$13:$F$17</c:f>
              <c:numCache>
                <c:formatCode>0.0</c:formatCode>
                <c:ptCount val="5"/>
                <c:pt idx="0">
                  <c:v>0</c:v>
                </c:pt>
                <c:pt idx="1">
                  <c:v>0</c:v>
                </c:pt>
                <c:pt idx="2">
                  <c:v>0</c:v>
                </c:pt>
                <c:pt idx="3">
                  <c:v>0</c:v>
                </c:pt>
                <c:pt idx="4">
                  <c:v>0</c:v>
                </c:pt>
              </c:numCache>
            </c:numRef>
          </c:val>
        </c:ser>
        <c:axId val="48475520"/>
        <c:axId val="48497792"/>
      </c:barChart>
      <c:catAx>
        <c:axId val="48475520"/>
        <c:scaling>
          <c:orientation val="minMax"/>
        </c:scaling>
        <c:axPos val="b"/>
        <c:majorTickMark val="none"/>
        <c:tickLblPos val="nextTo"/>
        <c:crossAx val="48497792"/>
        <c:crosses val="autoZero"/>
        <c:auto val="1"/>
        <c:lblAlgn val="ctr"/>
        <c:lblOffset val="100"/>
      </c:catAx>
      <c:valAx>
        <c:axId val="48497792"/>
        <c:scaling>
          <c:orientation val="minMax"/>
          <c:max val="100"/>
          <c:min val="0"/>
        </c:scaling>
        <c:axPos val="l"/>
        <c:majorGridlines/>
        <c:numFmt formatCode="0.0" sourceLinked="1"/>
        <c:majorTickMark val="none"/>
        <c:tickLblPos val="nextTo"/>
        <c:crossAx val="48475520"/>
        <c:crosses val="autoZero"/>
        <c:crossBetween val="between"/>
      </c:valAx>
    </c:plotArea>
    <c:legend>
      <c:legendPos val="t"/>
    </c:legend>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IE"/>
  <c:chart>
    <c:title>
      <c:tx>
        <c:strRef>
          <c:f>OverallResults!$B$1</c:f>
          <c:strCache>
            <c:ptCount val="1"/>
            <c:pt idx="0">
              <c:v>Audit of IMEWS Escalation and Response</c:v>
            </c:pt>
          </c:strCache>
        </c:strRef>
      </c:tx>
    </c:title>
    <c:plotArea>
      <c:layout/>
      <c:barChart>
        <c:barDir val="col"/>
        <c:grouping val="clustered"/>
        <c:ser>
          <c:idx val="0"/>
          <c:order val="0"/>
          <c:tx>
            <c:strRef>
              <c:f>OverallResults!$C$5</c:f>
              <c:strCache>
                <c:ptCount val="1"/>
                <c:pt idx="0">
                  <c:v>2017</c:v>
                </c:pt>
              </c:strCache>
            </c:strRef>
          </c:tx>
          <c:dLbls>
            <c:showVal val="1"/>
          </c:dLbls>
          <c:cat>
            <c:strRef>
              <c:f>OverallResults!$B$18:$B$22</c:f>
              <c:strCache>
                <c:ptCount val="5"/>
                <c:pt idx="0">
                  <c:v>The ISBAR tool was used to document the escalation of care</c:v>
                </c:pt>
                <c:pt idx="1">
                  <c:v>There is evidence of an increase in the frequency of monitoring and recording of vital signs in response to the detection of observations in the yellow or pink zones</c:v>
                </c:pt>
                <c:pt idx="2">
                  <c:v>Measures implemented to reduce triggers as appropriate</c:v>
                </c:pt>
                <c:pt idx="3">
                  <c:v>Any variances to the parameters are documented with clear management plans</c:v>
                </c:pt>
                <c:pt idx="4">
                  <c:v>Medical review documented by the doctor</c:v>
                </c:pt>
              </c:strCache>
            </c:strRef>
          </c:cat>
          <c:val>
            <c:numRef>
              <c:f>OverallResults!$F$18:$F$22</c:f>
              <c:numCache>
                <c:formatCode>0.0</c:formatCode>
                <c:ptCount val="5"/>
                <c:pt idx="0">
                  <c:v>0</c:v>
                </c:pt>
                <c:pt idx="1">
                  <c:v>0</c:v>
                </c:pt>
                <c:pt idx="2">
                  <c:v>0</c:v>
                </c:pt>
                <c:pt idx="3">
                  <c:v>0</c:v>
                </c:pt>
                <c:pt idx="4">
                  <c:v>0</c:v>
                </c:pt>
              </c:numCache>
            </c:numRef>
          </c:val>
        </c:ser>
        <c:axId val="48634496"/>
        <c:axId val="48673152"/>
      </c:barChart>
      <c:catAx>
        <c:axId val="48634496"/>
        <c:scaling>
          <c:orientation val="minMax"/>
        </c:scaling>
        <c:axPos val="b"/>
        <c:majorTickMark val="none"/>
        <c:tickLblPos val="nextTo"/>
        <c:txPr>
          <a:bodyPr/>
          <a:lstStyle/>
          <a:p>
            <a:pPr>
              <a:defRPr sz="800"/>
            </a:pPr>
            <a:endParaRPr lang="en-US"/>
          </a:p>
        </c:txPr>
        <c:crossAx val="48673152"/>
        <c:crosses val="autoZero"/>
        <c:auto val="1"/>
        <c:lblAlgn val="ctr"/>
        <c:lblOffset val="100"/>
      </c:catAx>
      <c:valAx>
        <c:axId val="48673152"/>
        <c:scaling>
          <c:orientation val="minMax"/>
          <c:max val="100"/>
          <c:min val="0"/>
        </c:scaling>
        <c:axPos val="l"/>
        <c:majorGridlines/>
        <c:numFmt formatCode="0.0" sourceLinked="1"/>
        <c:majorTickMark val="none"/>
        <c:tickLblPos val="nextTo"/>
        <c:crossAx val="48634496"/>
        <c:crosses val="autoZero"/>
        <c:crossBetween val="between"/>
      </c:valAx>
    </c:plotArea>
    <c:legend>
      <c:legendPos val="t"/>
    </c:legend>
    <c:plotVisOnly val="1"/>
    <c:dispBlanksAs val="gap"/>
  </c:chart>
  <c:printSettings>
    <c:headerFooter/>
    <c:pageMargins b="0.75000000000000866" l="0.70000000000000062" r="0.70000000000000062" t="0.750000000000008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IE"/>
  <c:chart>
    <c:title>
      <c:tx>
        <c:strRef>
          <c:f>OverallResults!$B$1</c:f>
          <c:strCache>
            <c:ptCount val="1"/>
            <c:pt idx="0">
              <c:v>Audit of IMEWS Escalation and Response</c:v>
            </c:pt>
          </c:strCache>
        </c:strRef>
      </c:tx>
    </c:title>
    <c:plotArea>
      <c:layout/>
      <c:barChart>
        <c:barDir val="col"/>
        <c:grouping val="clustered"/>
        <c:ser>
          <c:idx val="0"/>
          <c:order val="0"/>
          <c:tx>
            <c:strRef>
              <c:f>OverallResults!$C$5</c:f>
              <c:strCache>
                <c:ptCount val="1"/>
                <c:pt idx="0">
                  <c:v>2017</c:v>
                </c:pt>
              </c:strCache>
            </c:strRef>
          </c:tx>
          <c:dLbls>
            <c:showVal val="1"/>
          </c:dLbls>
          <c:cat>
            <c:strRef>
              <c:f>OverallResults!$B$23:$B$24</c:f>
              <c:strCache>
                <c:ptCount val="2"/>
                <c:pt idx="0">
                  <c:v>Plan of care documented by the doctor</c:v>
                </c:pt>
                <c:pt idx="1">
                  <c:v>Date and time of review documented by the doctor</c:v>
                </c:pt>
              </c:strCache>
            </c:strRef>
          </c:cat>
          <c:val>
            <c:numRef>
              <c:f>OverallResults!$F$23:$F$24</c:f>
              <c:numCache>
                <c:formatCode>0.0</c:formatCode>
                <c:ptCount val="2"/>
                <c:pt idx="0">
                  <c:v>0</c:v>
                </c:pt>
                <c:pt idx="1">
                  <c:v>0</c:v>
                </c:pt>
              </c:numCache>
            </c:numRef>
          </c:val>
        </c:ser>
        <c:axId val="48679936"/>
        <c:axId val="48759552"/>
      </c:barChart>
      <c:catAx>
        <c:axId val="48679936"/>
        <c:scaling>
          <c:orientation val="minMax"/>
        </c:scaling>
        <c:axPos val="b"/>
        <c:majorTickMark val="none"/>
        <c:tickLblPos val="nextTo"/>
        <c:crossAx val="48759552"/>
        <c:crosses val="autoZero"/>
        <c:auto val="1"/>
        <c:lblAlgn val="ctr"/>
        <c:lblOffset val="100"/>
      </c:catAx>
      <c:valAx>
        <c:axId val="48759552"/>
        <c:scaling>
          <c:orientation val="minMax"/>
          <c:max val="100"/>
          <c:min val="0"/>
        </c:scaling>
        <c:axPos val="l"/>
        <c:majorGridlines/>
        <c:numFmt formatCode="0.0" sourceLinked="1"/>
        <c:majorTickMark val="none"/>
        <c:tickLblPos val="nextTo"/>
        <c:crossAx val="48679936"/>
        <c:crosses val="autoZero"/>
        <c:crossBetween val="between"/>
      </c:valAx>
    </c:plotArea>
    <c:legend>
      <c:legendPos val="t"/>
    </c:legend>
    <c:plotVisOnly val="1"/>
    <c:dispBlanksAs val="gap"/>
  </c:chart>
  <c:printSettings>
    <c:headerFooter/>
    <c:pageMargins b="0.75000000000000855" l="0.70000000000000062" r="0.70000000000000062" t="0.750000000000008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IE"/>
  <c:chart>
    <c:title>
      <c:tx>
        <c:strRef>
          <c:f>OverallResults!$B$1</c:f>
          <c:strCache>
            <c:ptCount val="1"/>
            <c:pt idx="0">
              <c:v>Audit of IMEWS Escalation and Response</c:v>
            </c:pt>
          </c:strCache>
        </c:strRef>
      </c:tx>
    </c:title>
    <c:plotArea>
      <c:layout/>
      <c:barChart>
        <c:barDir val="col"/>
        <c:grouping val="clustered"/>
        <c:ser>
          <c:idx val="0"/>
          <c:order val="0"/>
          <c:tx>
            <c:strRef>
              <c:f>OverallResults!$C$5</c:f>
              <c:strCache>
                <c:ptCount val="1"/>
                <c:pt idx="0">
                  <c:v>2017</c:v>
                </c:pt>
              </c:strCache>
            </c:strRef>
          </c:tx>
          <c:dLbls>
            <c:showVal val="1"/>
          </c:dLbls>
          <c:cat>
            <c:strRef>
              <c:f>OverallResults!$B$25</c:f>
              <c:strCache>
                <c:ptCount val="1"/>
                <c:pt idx="0">
                  <c:v>Overall Compliance</c:v>
                </c:pt>
              </c:strCache>
            </c:strRef>
          </c:cat>
          <c:val>
            <c:numRef>
              <c:f>OverallResults!$F$25</c:f>
              <c:numCache>
                <c:formatCode>0.0</c:formatCode>
                <c:ptCount val="1"/>
                <c:pt idx="0">
                  <c:v>0</c:v>
                </c:pt>
              </c:numCache>
            </c:numRef>
          </c:val>
        </c:ser>
        <c:axId val="48849664"/>
        <c:axId val="48851200"/>
      </c:barChart>
      <c:catAx>
        <c:axId val="48849664"/>
        <c:scaling>
          <c:orientation val="minMax"/>
        </c:scaling>
        <c:axPos val="b"/>
        <c:majorTickMark val="none"/>
        <c:tickLblPos val="nextTo"/>
        <c:crossAx val="48851200"/>
        <c:crosses val="autoZero"/>
        <c:auto val="1"/>
        <c:lblAlgn val="ctr"/>
        <c:lblOffset val="100"/>
      </c:catAx>
      <c:valAx>
        <c:axId val="48851200"/>
        <c:scaling>
          <c:orientation val="minMax"/>
          <c:max val="100"/>
          <c:min val="0"/>
        </c:scaling>
        <c:axPos val="l"/>
        <c:majorGridlines/>
        <c:numFmt formatCode="0.0" sourceLinked="1"/>
        <c:majorTickMark val="none"/>
        <c:tickLblPos val="nextTo"/>
        <c:crossAx val="48849664"/>
        <c:crosses val="autoZero"/>
        <c:crossBetween val="between"/>
      </c:valAx>
    </c:plotArea>
    <c:legend>
      <c:legendPos val="t"/>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Escalation and Response</c:v>
            </c:pt>
          </c:strCache>
        </c:strRef>
      </c:tx>
    </c:title>
    <c:plotArea>
      <c:layout/>
      <c:barChart>
        <c:barDir val="col"/>
        <c:grouping val="clustered"/>
        <c:ser>
          <c:idx val="0"/>
          <c:order val="0"/>
          <c:tx>
            <c:strRef>
              <c:f>'Results Specified Audit'!$C$10:$F$10</c:f>
              <c:strCache>
                <c:ptCount val="1"/>
                <c:pt idx="0">
                  <c:v>Audit Period 2 2017</c:v>
                </c:pt>
              </c:strCache>
            </c:strRef>
          </c:tx>
          <c:dLbls>
            <c:showVal val="1"/>
          </c:dLbls>
          <c:cat>
            <c:strRef>
              <c:f>'Results Specified Audit'!$B$13:$B$17</c:f>
              <c:strCache>
                <c:ptCount val="5"/>
                <c:pt idx="0">
                  <c:v>Care escalated without IMEWS trigger?</c:v>
                </c:pt>
                <c:pt idx="1">
                  <c:v>A full set of observations were completed within the required timeframe</c:v>
                </c:pt>
                <c:pt idx="2">
                  <c:v>Midwife in charge informed</c:v>
                </c:pt>
                <c:pt idx="3">
                  <c:v>There is evidence that the care was escalated to the appropriate level as per escalation guide</c:v>
                </c:pt>
                <c:pt idx="4">
                  <c:v>Medical review was received</c:v>
                </c:pt>
              </c:strCache>
            </c:strRef>
          </c:cat>
          <c:val>
            <c:numRef>
              <c:f>'Results Specified Audit'!$F$13:$F$17</c:f>
              <c:numCache>
                <c:formatCode>0.0</c:formatCode>
                <c:ptCount val="5"/>
                <c:pt idx="0">
                  <c:v>0</c:v>
                </c:pt>
                <c:pt idx="1">
                  <c:v>0</c:v>
                </c:pt>
                <c:pt idx="2">
                  <c:v>0</c:v>
                </c:pt>
                <c:pt idx="3">
                  <c:v>0</c:v>
                </c:pt>
                <c:pt idx="4">
                  <c:v>0</c:v>
                </c:pt>
              </c:numCache>
            </c:numRef>
          </c:val>
        </c:ser>
        <c:axId val="49167360"/>
        <c:axId val="49242880"/>
      </c:barChart>
      <c:catAx>
        <c:axId val="49167360"/>
        <c:scaling>
          <c:orientation val="minMax"/>
        </c:scaling>
        <c:axPos val="b"/>
        <c:majorTickMark val="none"/>
        <c:tickLblPos val="nextTo"/>
        <c:crossAx val="49242880"/>
        <c:crosses val="autoZero"/>
        <c:auto val="1"/>
        <c:lblAlgn val="ctr"/>
        <c:lblOffset val="100"/>
      </c:catAx>
      <c:valAx>
        <c:axId val="49242880"/>
        <c:scaling>
          <c:orientation val="minMax"/>
          <c:max val="100"/>
          <c:min val="0"/>
        </c:scaling>
        <c:axPos val="l"/>
        <c:majorGridlines/>
        <c:numFmt formatCode="0.0" sourceLinked="1"/>
        <c:majorTickMark val="none"/>
        <c:tickLblPos val="nextTo"/>
        <c:crossAx val="49167360"/>
        <c:crosses val="autoZero"/>
        <c:crossBetween val="between"/>
      </c:valAx>
    </c:plotArea>
    <c:legend>
      <c:legendPos val="t"/>
    </c:legend>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Escalation and Response</c:v>
            </c:pt>
          </c:strCache>
        </c:strRef>
      </c:tx>
    </c:title>
    <c:plotArea>
      <c:layout/>
      <c:barChart>
        <c:barDir val="col"/>
        <c:grouping val="clustered"/>
        <c:ser>
          <c:idx val="0"/>
          <c:order val="0"/>
          <c:tx>
            <c:strRef>
              <c:f>'Results Specified Audit'!$C$10:$F$10</c:f>
              <c:strCache>
                <c:ptCount val="1"/>
                <c:pt idx="0">
                  <c:v>Audit Period 2 2017</c:v>
                </c:pt>
              </c:strCache>
            </c:strRef>
          </c:tx>
          <c:dLbls>
            <c:showVal val="1"/>
          </c:dLbls>
          <c:cat>
            <c:strRef>
              <c:f>'Results Specified Audit'!$B$18:$B$22</c:f>
              <c:strCache>
                <c:ptCount val="5"/>
                <c:pt idx="0">
                  <c:v>The ISBAR tool was used to document the escalation of care</c:v>
                </c:pt>
                <c:pt idx="1">
                  <c:v>There is evidence of an increase in the frequency of monitoring and recording of vital signs in response to the detection of observations in the yellow or pink zones</c:v>
                </c:pt>
                <c:pt idx="2">
                  <c:v>Measures implemented to reduce triggers as appropriate</c:v>
                </c:pt>
                <c:pt idx="3">
                  <c:v>Any variances to the parameters are documented with clear management plans</c:v>
                </c:pt>
                <c:pt idx="4">
                  <c:v>Medical review documented by the doctor</c:v>
                </c:pt>
              </c:strCache>
            </c:strRef>
          </c:cat>
          <c:val>
            <c:numRef>
              <c:f>'Results Specified Audit'!$F$18:$F$22</c:f>
              <c:numCache>
                <c:formatCode>0.0</c:formatCode>
                <c:ptCount val="5"/>
                <c:pt idx="0">
                  <c:v>0</c:v>
                </c:pt>
                <c:pt idx="1">
                  <c:v>0</c:v>
                </c:pt>
                <c:pt idx="2">
                  <c:v>0</c:v>
                </c:pt>
                <c:pt idx="3">
                  <c:v>0</c:v>
                </c:pt>
                <c:pt idx="4">
                  <c:v>0</c:v>
                </c:pt>
              </c:numCache>
            </c:numRef>
          </c:val>
        </c:ser>
        <c:axId val="49465600"/>
        <c:axId val="49541120"/>
      </c:barChart>
      <c:catAx>
        <c:axId val="49465600"/>
        <c:scaling>
          <c:orientation val="minMax"/>
        </c:scaling>
        <c:axPos val="b"/>
        <c:majorTickMark val="none"/>
        <c:tickLblPos val="nextTo"/>
        <c:txPr>
          <a:bodyPr/>
          <a:lstStyle/>
          <a:p>
            <a:pPr>
              <a:defRPr sz="800"/>
            </a:pPr>
            <a:endParaRPr lang="en-US"/>
          </a:p>
        </c:txPr>
        <c:crossAx val="49541120"/>
        <c:crosses val="autoZero"/>
        <c:auto val="1"/>
        <c:lblAlgn val="ctr"/>
        <c:lblOffset val="100"/>
      </c:catAx>
      <c:valAx>
        <c:axId val="49541120"/>
        <c:scaling>
          <c:orientation val="minMax"/>
          <c:max val="100"/>
          <c:min val="0"/>
        </c:scaling>
        <c:axPos val="l"/>
        <c:majorGridlines/>
        <c:numFmt formatCode="0.0" sourceLinked="1"/>
        <c:majorTickMark val="none"/>
        <c:tickLblPos val="nextTo"/>
        <c:crossAx val="49465600"/>
        <c:crosses val="autoZero"/>
        <c:crossBetween val="between"/>
      </c:valAx>
    </c:plotArea>
    <c:legend>
      <c:legendPos val="t"/>
    </c:legend>
    <c:plotVisOnly val="1"/>
    <c:dispBlanksAs val="gap"/>
  </c:chart>
  <c:printSettings>
    <c:headerFooter/>
    <c:pageMargins b="0.75000000000000888" l="0.70000000000000062" r="0.70000000000000062" t="0.7500000000000088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c:f>
          <c:strCache>
            <c:ptCount val="1"/>
            <c:pt idx="0">
              <c:v>Audit of IMEWS Escalation and Response</c:v>
            </c:pt>
          </c:strCache>
        </c:strRef>
      </c:tx>
    </c:title>
    <c:plotArea>
      <c:layout/>
      <c:barChart>
        <c:barDir val="col"/>
        <c:grouping val="clustered"/>
        <c:ser>
          <c:idx val="0"/>
          <c:order val="0"/>
          <c:tx>
            <c:strRef>
              <c:f>'Results Specified Audit'!$C$10:$F$10</c:f>
              <c:strCache>
                <c:ptCount val="1"/>
                <c:pt idx="0">
                  <c:v>Audit Period 2 2017</c:v>
                </c:pt>
              </c:strCache>
            </c:strRef>
          </c:tx>
          <c:cat>
            <c:strRef>
              <c:f>'Results Specified Audit'!$B$23:$B$24</c:f>
              <c:strCache>
                <c:ptCount val="2"/>
                <c:pt idx="0">
                  <c:v>Plan of care documented by the doctor</c:v>
                </c:pt>
                <c:pt idx="1">
                  <c:v>Date and time of review documented by the doctor</c:v>
                </c:pt>
              </c:strCache>
            </c:strRef>
          </c:cat>
          <c:val>
            <c:numRef>
              <c:f>'Results Specified Audit'!$F$23:$F$24</c:f>
              <c:numCache>
                <c:formatCode>0.0</c:formatCode>
                <c:ptCount val="2"/>
                <c:pt idx="0">
                  <c:v>0</c:v>
                </c:pt>
                <c:pt idx="1">
                  <c:v>0</c:v>
                </c:pt>
              </c:numCache>
            </c:numRef>
          </c:val>
        </c:ser>
        <c:axId val="49731840"/>
        <c:axId val="49774592"/>
      </c:barChart>
      <c:catAx>
        <c:axId val="49731840"/>
        <c:scaling>
          <c:orientation val="minMax"/>
        </c:scaling>
        <c:axPos val="b"/>
        <c:majorTickMark val="none"/>
        <c:tickLblPos val="nextTo"/>
        <c:crossAx val="49774592"/>
        <c:crosses val="autoZero"/>
        <c:auto val="1"/>
        <c:lblAlgn val="ctr"/>
        <c:lblOffset val="100"/>
      </c:catAx>
      <c:valAx>
        <c:axId val="49774592"/>
        <c:scaling>
          <c:orientation val="minMax"/>
          <c:max val="100"/>
          <c:min val="0"/>
        </c:scaling>
        <c:axPos val="l"/>
        <c:majorGridlines/>
        <c:numFmt formatCode="0.0" sourceLinked="1"/>
        <c:majorTickMark val="none"/>
        <c:tickLblPos val="nextTo"/>
        <c:crossAx val="49731840"/>
        <c:crosses val="autoZero"/>
        <c:crossBetween val="between"/>
      </c:valAx>
    </c:plotArea>
    <c:legend>
      <c:legendPos val="t"/>
    </c:legend>
    <c:plotVisOnly val="1"/>
    <c:dispBlanksAs val="gap"/>
  </c:chart>
  <c:printSettings>
    <c:headerFooter/>
    <c:pageMargins b="0.75000000000000877" l="0.70000000000000062" r="0.70000000000000062" t="0.75000000000000877"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IE"/>
  <c:chart>
    <c:title>
      <c:tx>
        <c:strRef>
          <c:f>'Results Specified Audit'!$B$1:$F$1</c:f>
          <c:strCache>
            <c:ptCount val="1"/>
            <c:pt idx="0">
              <c:v>Audit of IMEWS Escalation and Response</c:v>
            </c:pt>
          </c:strCache>
        </c:strRef>
      </c:tx>
    </c:title>
    <c:plotArea>
      <c:layout/>
      <c:barChart>
        <c:barDir val="col"/>
        <c:grouping val="clustered"/>
        <c:ser>
          <c:idx val="0"/>
          <c:order val="0"/>
          <c:tx>
            <c:strRef>
              <c:f>'Results Specified Audit'!$C$10:$F$10</c:f>
              <c:strCache>
                <c:ptCount val="1"/>
                <c:pt idx="0">
                  <c:v>Audit Period 2 2017</c:v>
                </c:pt>
              </c:strCache>
            </c:strRef>
          </c:tx>
          <c:dLbls>
            <c:showVal val="1"/>
          </c:dLbls>
          <c:cat>
            <c:strRef>
              <c:f>'Results Specified Audit'!$B$25</c:f>
              <c:strCache>
                <c:ptCount val="1"/>
                <c:pt idx="0">
                  <c:v>Overall Compliance</c:v>
                </c:pt>
              </c:strCache>
            </c:strRef>
          </c:cat>
          <c:val>
            <c:numRef>
              <c:f>'Results Specified Audit'!$F$25</c:f>
              <c:numCache>
                <c:formatCode>0.0</c:formatCode>
                <c:ptCount val="1"/>
                <c:pt idx="0">
                  <c:v>0</c:v>
                </c:pt>
              </c:numCache>
            </c:numRef>
          </c:val>
        </c:ser>
        <c:axId val="49893376"/>
        <c:axId val="49894912"/>
      </c:barChart>
      <c:catAx>
        <c:axId val="49893376"/>
        <c:scaling>
          <c:orientation val="minMax"/>
        </c:scaling>
        <c:axPos val="b"/>
        <c:majorTickMark val="none"/>
        <c:tickLblPos val="nextTo"/>
        <c:crossAx val="49894912"/>
        <c:crosses val="autoZero"/>
        <c:auto val="1"/>
        <c:lblAlgn val="ctr"/>
        <c:lblOffset val="100"/>
      </c:catAx>
      <c:valAx>
        <c:axId val="49894912"/>
        <c:scaling>
          <c:orientation val="minMax"/>
          <c:max val="100"/>
          <c:min val="0"/>
        </c:scaling>
        <c:axPos val="l"/>
        <c:majorGridlines/>
        <c:numFmt formatCode="0.0" sourceLinked="1"/>
        <c:majorTickMark val="none"/>
        <c:tickLblPos val="nextTo"/>
        <c:crossAx val="49893376"/>
        <c:crosses val="autoZero"/>
        <c:crossBetween val="between"/>
      </c:valAx>
    </c:plotArea>
    <c:legend>
      <c:legendPos val="t"/>
    </c:legend>
    <c:plotVisOnly val="1"/>
    <c:dispBlanksAs val="gap"/>
  </c:chart>
  <c:printSettings>
    <c:headerFooter/>
    <c:pageMargins b="0.75000000000000322" l="0.70000000000000062" r="0.70000000000000062" t="0.75000000000000322"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12</xdr:row>
      <xdr:rowOff>0</xdr:rowOff>
    </xdr:from>
    <xdr:to>
      <xdr:col>7</xdr:col>
      <xdr:colOff>76200</xdr:colOff>
      <xdr:row>13</xdr:row>
      <xdr:rowOff>9525</xdr:rowOff>
    </xdr:to>
    <xdr:sp macro="" textlink="">
      <xdr:nvSpPr>
        <xdr:cNvPr id="8415"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16"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17"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18"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19"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20"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12</xdr:row>
      <xdr:rowOff>0</xdr:rowOff>
    </xdr:from>
    <xdr:to>
      <xdr:col>7</xdr:col>
      <xdr:colOff>76200</xdr:colOff>
      <xdr:row>13</xdr:row>
      <xdr:rowOff>9525</xdr:rowOff>
    </xdr:to>
    <xdr:sp macro="" textlink="">
      <xdr:nvSpPr>
        <xdr:cNvPr id="8421"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523875</xdr:rowOff>
    </xdr:to>
    <xdr:sp macro="" textlink="">
      <xdr:nvSpPr>
        <xdr:cNvPr id="8422" name="Text Box 1"/>
        <xdr:cNvSpPr txBox="1">
          <a:spLocks noChangeArrowheads="1"/>
        </xdr:cNvSpPr>
      </xdr:nvSpPr>
      <xdr:spPr bwMode="auto">
        <a:xfrm>
          <a:off x="5324475" y="1609725"/>
          <a:ext cx="76200" cy="52387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15</xdr:row>
      <xdr:rowOff>85725</xdr:rowOff>
    </xdr:to>
    <xdr:sp macro="" textlink="">
      <xdr:nvSpPr>
        <xdr:cNvPr id="8423" name="Text Box 1"/>
        <xdr:cNvSpPr txBox="1">
          <a:spLocks noChangeArrowheads="1"/>
        </xdr:cNvSpPr>
      </xdr:nvSpPr>
      <xdr:spPr bwMode="auto">
        <a:xfrm>
          <a:off x="5324475" y="2095500"/>
          <a:ext cx="76200" cy="40957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15</xdr:row>
      <xdr:rowOff>38100</xdr:rowOff>
    </xdr:to>
    <xdr:sp macro="" textlink="">
      <xdr:nvSpPr>
        <xdr:cNvPr id="8424" name="Text Box 1"/>
        <xdr:cNvSpPr txBox="1">
          <a:spLocks noChangeArrowheads="1"/>
        </xdr:cNvSpPr>
      </xdr:nvSpPr>
      <xdr:spPr bwMode="auto">
        <a:xfrm>
          <a:off x="5324475" y="2095500"/>
          <a:ext cx="76200" cy="361950"/>
        </a:xfrm>
        <a:prstGeom prst="rect">
          <a:avLst/>
        </a:prstGeom>
        <a:noFill/>
        <a:ln w="9525">
          <a:noFill/>
          <a:miter lim="800000"/>
          <a:headEnd/>
          <a:tailEnd/>
        </a:ln>
      </xdr:spPr>
    </xdr:sp>
    <xdr:clientData/>
  </xdr:twoCellAnchor>
  <xdr:twoCellAnchor editAs="oneCell">
    <xdr:from>
      <xdr:col>7</xdr:col>
      <xdr:colOff>0</xdr:colOff>
      <xdr:row>14</xdr:row>
      <xdr:rowOff>76200</xdr:rowOff>
    </xdr:from>
    <xdr:to>
      <xdr:col>7</xdr:col>
      <xdr:colOff>76200</xdr:colOff>
      <xdr:row>15</xdr:row>
      <xdr:rowOff>114300</xdr:rowOff>
    </xdr:to>
    <xdr:sp macro="" textlink="">
      <xdr:nvSpPr>
        <xdr:cNvPr id="8425" name="Text Box 1"/>
        <xdr:cNvSpPr txBox="1">
          <a:spLocks noChangeArrowheads="1"/>
        </xdr:cNvSpPr>
      </xdr:nvSpPr>
      <xdr:spPr bwMode="auto">
        <a:xfrm>
          <a:off x="5324475" y="2171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2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247650</xdr:rowOff>
    </xdr:to>
    <xdr:sp macro="" textlink="">
      <xdr:nvSpPr>
        <xdr:cNvPr id="8428" name="Text Box 1"/>
        <xdr:cNvSpPr txBox="1">
          <a:spLocks noChangeArrowheads="1"/>
        </xdr:cNvSpPr>
      </xdr:nvSpPr>
      <xdr:spPr bwMode="auto">
        <a:xfrm>
          <a:off x="5324475" y="2419350"/>
          <a:ext cx="76200" cy="2476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2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323850</xdr:rowOff>
    </xdr:to>
    <xdr:sp macro="" textlink="">
      <xdr:nvSpPr>
        <xdr:cNvPr id="8432" name="Text Box 1"/>
        <xdr:cNvSpPr txBox="1">
          <a:spLocks noChangeArrowheads="1"/>
        </xdr:cNvSpPr>
      </xdr:nvSpPr>
      <xdr:spPr bwMode="auto">
        <a:xfrm>
          <a:off x="5324475" y="2419350"/>
          <a:ext cx="76200" cy="3238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3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37"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38"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39"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40"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41"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42"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14</xdr:row>
      <xdr:rowOff>0</xdr:rowOff>
    </xdr:from>
    <xdr:to>
      <xdr:col>7</xdr:col>
      <xdr:colOff>76200</xdr:colOff>
      <xdr:row>14</xdr:row>
      <xdr:rowOff>200025</xdr:rowOff>
    </xdr:to>
    <xdr:sp macro="" textlink="">
      <xdr:nvSpPr>
        <xdr:cNvPr id="8443"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444"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445"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4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4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4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4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455"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456"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5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58"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5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6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473"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474"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75"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7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7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8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491"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492"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93"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494"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49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0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09"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409575</xdr:rowOff>
    </xdr:to>
    <xdr:sp macro="" textlink="">
      <xdr:nvSpPr>
        <xdr:cNvPr id="8510" name="Text Box 1"/>
        <xdr:cNvSpPr txBox="1">
          <a:spLocks noChangeArrowheads="1"/>
        </xdr:cNvSpPr>
      </xdr:nvSpPr>
      <xdr:spPr bwMode="auto">
        <a:xfrm>
          <a:off x="2752725" y="2419350"/>
          <a:ext cx="76200" cy="40957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361950</xdr:rowOff>
    </xdr:to>
    <xdr:sp macro="" textlink="">
      <xdr:nvSpPr>
        <xdr:cNvPr id="8511" name="Text Box 1"/>
        <xdr:cNvSpPr txBox="1">
          <a:spLocks noChangeArrowheads="1"/>
        </xdr:cNvSpPr>
      </xdr:nvSpPr>
      <xdr:spPr bwMode="auto">
        <a:xfrm>
          <a:off x="2752725" y="2419350"/>
          <a:ext cx="76200" cy="361950"/>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361950</xdr:rowOff>
    </xdr:to>
    <xdr:sp macro="" textlink="">
      <xdr:nvSpPr>
        <xdr:cNvPr id="8512" name="Text Box 1"/>
        <xdr:cNvSpPr txBox="1">
          <a:spLocks noChangeArrowheads="1"/>
        </xdr:cNvSpPr>
      </xdr:nvSpPr>
      <xdr:spPr bwMode="auto">
        <a:xfrm>
          <a:off x="2752725" y="2495550"/>
          <a:ext cx="76200" cy="361950"/>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3"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4"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5"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6"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7"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8"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15</xdr:row>
      <xdr:rowOff>0</xdr:rowOff>
    </xdr:from>
    <xdr:to>
      <xdr:col>2</xdr:col>
      <xdr:colOff>76200</xdr:colOff>
      <xdr:row>15</xdr:row>
      <xdr:rowOff>200025</xdr:rowOff>
    </xdr:to>
    <xdr:sp macro="" textlink="">
      <xdr:nvSpPr>
        <xdr:cNvPr id="8519"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27" name="Text Box 1"/>
        <xdr:cNvSpPr txBox="1">
          <a:spLocks noChangeArrowheads="1"/>
        </xdr:cNvSpPr>
      </xdr:nvSpPr>
      <xdr:spPr bwMode="auto">
        <a:xfrm>
          <a:off x="5324475" y="35528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528" name="Text Box 1"/>
        <xdr:cNvSpPr txBox="1">
          <a:spLocks noChangeArrowheads="1"/>
        </xdr:cNvSpPr>
      </xdr:nvSpPr>
      <xdr:spPr bwMode="auto">
        <a:xfrm>
          <a:off x="5324475" y="40386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29" name="Text Box 1"/>
        <xdr:cNvSpPr txBox="1">
          <a:spLocks noChangeArrowheads="1"/>
        </xdr:cNvSpPr>
      </xdr:nvSpPr>
      <xdr:spPr bwMode="auto">
        <a:xfrm>
          <a:off x="5324475" y="40386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30" name="Text Box 1"/>
        <xdr:cNvSpPr txBox="1">
          <a:spLocks noChangeArrowheads="1"/>
        </xdr:cNvSpPr>
      </xdr:nvSpPr>
      <xdr:spPr bwMode="auto">
        <a:xfrm>
          <a:off x="5324475" y="41148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1"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2"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3"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4"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5"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6"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7"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8"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39"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0"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1"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2"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3"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4"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45" name="Text Box 1"/>
        <xdr:cNvSpPr txBox="1">
          <a:spLocks noChangeArrowheads="1"/>
        </xdr:cNvSpPr>
      </xdr:nvSpPr>
      <xdr:spPr bwMode="auto">
        <a:xfrm>
          <a:off x="5324475" y="54959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546" name="Text Box 1"/>
        <xdr:cNvSpPr txBox="1">
          <a:spLocks noChangeArrowheads="1"/>
        </xdr:cNvSpPr>
      </xdr:nvSpPr>
      <xdr:spPr bwMode="auto">
        <a:xfrm>
          <a:off x="5324475" y="59817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47" name="Text Box 1"/>
        <xdr:cNvSpPr txBox="1">
          <a:spLocks noChangeArrowheads="1"/>
        </xdr:cNvSpPr>
      </xdr:nvSpPr>
      <xdr:spPr bwMode="auto">
        <a:xfrm>
          <a:off x="5324475" y="5981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48" name="Text Box 1"/>
        <xdr:cNvSpPr txBox="1">
          <a:spLocks noChangeArrowheads="1"/>
        </xdr:cNvSpPr>
      </xdr:nvSpPr>
      <xdr:spPr bwMode="auto">
        <a:xfrm>
          <a:off x="5324475" y="60579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49"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0"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1"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2"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3"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4"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5"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6"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7"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8"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59"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0"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1"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2"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63" name="Text Box 1"/>
        <xdr:cNvSpPr txBox="1">
          <a:spLocks noChangeArrowheads="1"/>
        </xdr:cNvSpPr>
      </xdr:nvSpPr>
      <xdr:spPr bwMode="auto">
        <a:xfrm>
          <a:off x="5324475" y="74390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564" name="Text Box 1"/>
        <xdr:cNvSpPr txBox="1">
          <a:spLocks noChangeArrowheads="1"/>
        </xdr:cNvSpPr>
      </xdr:nvSpPr>
      <xdr:spPr bwMode="auto">
        <a:xfrm>
          <a:off x="5324475" y="79248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65" name="Text Box 1"/>
        <xdr:cNvSpPr txBox="1">
          <a:spLocks noChangeArrowheads="1"/>
        </xdr:cNvSpPr>
      </xdr:nvSpPr>
      <xdr:spPr bwMode="auto">
        <a:xfrm>
          <a:off x="5324475" y="79248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66" name="Text Box 1"/>
        <xdr:cNvSpPr txBox="1">
          <a:spLocks noChangeArrowheads="1"/>
        </xdr:cNvSpPr>
      </xdr:nvSpPr>
      <xdr:spPr bwMode="auto">
        <a:xfrm>
          <a:off x="5324475" y="80010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7"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8"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69"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0"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1"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2"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3"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4"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5"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6"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7"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8"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79"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0"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81" name="Text Box 1"/>
        <xdr:cNvSpPr txBox="1">
          <a:spLocks noChangeArrowheads="1"/>
        </xdr:cNvSpPr>
      </xdr:nvSpPr>
      <xdr:spPr bwMode="auto">
        <a:xfrm>
          <a:off x="5324475" y="93821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582" name="Text Box 1"/>
        <xdr:cNvSpPr txBox="1">
          <a:spLocks noChangeArrowheads="1"/>
        </xdr:cNvSpPr>
      </xdr:nvSpPr>
      <xdr:spPr bwMode="auto">
        <a:xfrm>
          <a:off x="5324475" y="98679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83" name="Text Box 1"/>
        <xdr:cNvSpPr txBox="1">
          <a:spLocks noChangeArrowheads="1"/>
        </xdr:cNvSpPr>
      </xdr:nvSpPr>
      <xdr:spPr bwMode="auto">
        <a:xfrm>
          <a:off x="5324475" y="98679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584" name="Text Box 1"/>
        <xdr:cNvSpPr txBox="1">
          <a:spLocks noChangeArrowheads="1"/>
        </xdr:cNvSpPr>
      </xdr:nvSpPr>
      <xdr:spPr bwMode="auto">
        <a:xfrm>
          <a:off x="5324475" y="99441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5"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6"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7"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8"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89"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0"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1"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2"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3"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4"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5"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6"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7"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598"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599" name="Text Box 1"/>
        <xdr:cNvSpPr txBox="1">
          <a:spLocks noChangeArrowheads="1"/>
        </xdr:cNvSpPr>
      </xdr:nvSpPr>
      <xdr:spPr bwMode="auto">
        <a:xfrm>
          <a:off x="5324475" y="113252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00" name="Text Box 1"/>
        <xdr:cNvSpPr txBox="1">
          <a:spLocks noChangeArrowheads="1"/>
        </xdr:cNvSpPr>
      </xdr:nvSpPr>
      <xdr:spPr bwMode="auto">
        <a:xfrm>
          <a:off x="5324475" y="118110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01" name="Text Box 1"/>
        <xdr:cNvSpPr txBox="1">
          <a:spLocks noChangeArrowheads="1"/>
        </xdr:cNvSpPr>
      </xdr:nvSpPr>
      <xdr:spPr bwMode="auto">
        <a:xfrm>
          <a:off x="5324475" y="118110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02" name="Text Box 1"/>
        <xdr:cNvSpPr txBox="1">
          <a:spLocks noChangeArrowheads="1"/>
        </xdr:cNvSpPr>
      </xdr:nvSpPr>
      <xdr:spPr bwMode="auto">
        <a:xfrm>
          <a:off x="5324475" y="118872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3"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4"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5"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6"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7"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8"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09"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0"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1"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2"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3"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4"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5"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16"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617" name="Text Box 1"/>
        <xdr:cNvSpPr txBox="1">
          <a:spLocks noChangeArrowheads="1"/>
        </xdr:cNvSpPr>
      </xdr:nvSpPr>
      <xdr:spPr bwMode="auto">
        <a:xfrm>
          <a:off x="5324475" y="132683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18" name="Text Box 1"/>
        <xdr:cNvSpPr txBox="1">
          <a:spLocks noChangeArrowheads="1"/>
        </xdr:cNvSpPr>
      </xdr:nvSpPr>
      <xdr:spPr bwMode="auto">
        <a:xfrm>
          <a:off x="5324475" y="137541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19" name="Text Box 1"/>
        <xdr:cNvSpPr txBox="1">
          <a:spLocks noChangeArrowheads="1"/>
        </xdr:cNvSpPr>
      </xdr:nvSpPr>
      <xdr:spPr bwMode="auto">
        <a:xfrm>
          <a:off x="5324475" y="137541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20" name="Text Box 1"/>
        <xdr:cNvSpPr txBox="1">
          <a:spLocks noChangeArrowheads="1"/>
        </xdr:cNvSpPr>
      </xdr:nvSpPr>
      <xdr:spPr bwMode="auto">
        <a:xfrm>
          <a:off x="5324475" y="138303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1"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2"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3"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4"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5"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6"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7"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8"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29"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0"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1"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2"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3"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4"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635" name="Text Box 1"/>
        <xdr:cNvSpPr txBox="1">
          <a:spLocks noChangeArrowheads="1"/>
        </xdr:cNvSpPr>
      </xdr:nvSpPr>
      <xdr:spPr bwMode="auto">
        <a:xfrm>
          <a:off x="5324475" y="152114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36" name="Text Box 1"/>
        <xdr:cNvSpPr txBox="1">
          <a:spLocks noChangeArrowheads="1"/>
        </xdr:cNvSpPr>
      </xdr:nvSpPr>
      <xdr:spPr bwMode="auto">
        <a:xfrm>
          <a:off x="5324475" y="156972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37" name="Text Box 1"/>
        <xdr:cNvSpPr txBox="1">
          <a:spLocks noChangeArrowheads="1"/>
        </xdr:cNvSpPr>
      </xdr:nvSpPr>
      <xdr:spPr bwMode="auto">
        <a:xfrm>
          <a:off x="5324475" y="156972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38" name="Text Box 1"/>
        <xdr:cNvSpPr txBox="1">
          <a:spLocks noChangeArrowheads="1"/>
        </xdr:cNvSpPr>
      </xdr:nvSpPr>
      <xdr:spPr bwMode="auto">
        <a:xfrm>
          <a:off x="5324475" y="157734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39"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0"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1"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2"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3"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4"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5"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6"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7"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8"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49"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0"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1"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2"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653" name="Text Box 1"/>
        <xdr:cNvSpPr txBox="1">
          <a:spLocks noChangeArrowheads="1"/>
        </xdr:cNvSpPr>
      </xdr:nvSpPr>
      <xdr:spPr bwMode="auto">
        <a:xfrm>
          <a:off x="5324475" y="171545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54" name="Text Box 1"/>
        <xdr:cNvSpPr txBox="1">
          <a:spLocks noChangeArrowheads="1"/>
        </xdr:cNvSpPr>
      </xdr:nvSpPr>
      <xdr:spPr bwMode="auto">
        <a:xfrm>
          <a:off x="5324475" y="176403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55" name="Text Box 1"/>
        <xdr:cNvSpPr txBox="1">
          <a:spLocks noChangeArrowheads="1"/>
        </xdr:cNvSpPr>
      </xdr:nvSpPr>
      <xdr:spPr bwMode="auto">
        <a:xfrm>
          <a:off x="5324475" y="176403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56" name="Text Box 1"/>
        <xdr:cNvSpPr txBox="1">
          <a:spLocks noChangeArrowheads="1"/>
        </xdr:cNvSpPr>
      </xdr:nvSpPr>
      <xdr:spPr bwMode="auto">
        <a:xfrm>
          <a:off x="5324475" y="177165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7"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8"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59"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0"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1"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2"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3"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4"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5"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6"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7"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8"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69"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0"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671" name="Text Box 1"/>
        <xdr:cNvSpPr txBox="1">
          <a:spLocks noChangeArrowheads="1"/>
        </xdr:cNvSpPr>
      </xdr:nvSpPr>
      <xdr:spPr bwMode="auto">
        <a:xfrm>
          <a:off x="5324475" y="190976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72" name="Text Box 1"/>
        <xdr:cNvSpPr txBox="1">
          <a:spLocks noChangeArrowheads="1"/>
        </xdr:cNvSpPr>
      </xdr:nvSpPr>
      <xdr:spPr bwMode="auto">
        <a:xfrm>
          <a:off x="5324475" y="195834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73" name="Text Box 1"/>
        <xdr:cNvSpPr txBox="1">
          <a:spLocks noChangeArrowheads="1"/>
        </xdr:cNvSpPr>
      </xdr:nvSpPr>
      <xdr:spPr bwMode="auto">
        <a:xfrm>
          <a:off x="5324475" y="195834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74" name="Text Box 1"/>
        <xdr:cNvSpPr txBox="1">
          <a:spLocks noChangeArrowheads="1"/>
        </xdr:cNvSpPr>
      </xdr:nvSpPr>
      <xdr:spPr bwMode="auto">
        <a:xfrm>
          <a:off x="5324475" y="196596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5"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6"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7"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8"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79"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0"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1"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2"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3"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4"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5"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6"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7"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88"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689" name="Text Box 1"/>
        <xdr:cNvSpPr txBox="1">
          <a:spLocks noChangeArrowheads="1"/>
        </xdr:cNvSpPr>
      </xdr:nvSpPr>
      <xdr:spPr bwMode="auto">
        <a:xfrm>
          <a:off x="5324475" y="210407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690" name="Text Box 1"/>
        <xdr:cNvSpPr txBox="1">
          <a:spLocks noChangeArrowheads="1"/>
        </xdr:cNvSpPr>
      </xdr:nvSpPr>
      <xdr:spPr bwMode="auto">
        <a:xfrm>
          <a:off x="5324475" y="215265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91" name="Text Box 1"/>
        <xdr:cNvSpPr txBox="1">
          <a:spLocks noChangeArrowheads="1"/>
        </xdr:cNvSpPr>
      </xdr:nvSpPr>
      <xdr:spPr bwMode="auto">
        <a:xfrm>
          <a:off x="5324475" y="215265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692" name="Text Box 1"/>
        <xdr:cNvSpPr txBox="1">
          <a:spLocks noChangeArrowheads="1"/>
        </xdr:cNvSpPr>
      </xdr:nvSpPr>
      <xdr:spPr bwMode="auto">
        <a:xfrm>
          <a:off x="5324475" y="21602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3"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4"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5"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6"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7"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8"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699"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0"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1"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2"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3"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4"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5"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06"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07" name="Text Box 1"/>
        <xdr:cNvSpPr txBox="1">
          <a:spLocks noChangeArrowheads="1"/>
        </xdr:cNvSpPr>
      </xdr:nvSpPr>
      <xdr:spPr bwMode="auto">
        <a:xfrm>
          <a:off x="5324475" y="229838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08" name="Text Box 1"/>
        <xdr:cNvSpPr txBox="1">
          <a:spLocks noChangeArrowheads="1"/>
        </xdr:cNvSpPr>
      </xdr:nvSpPr>
      <xdr:spPr bwMode="auto">
        <a:xfrm>
          <a:off x="5324475" y="234696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09" name="Text Box 1"/>
        <xdr:cNvSpPr txBox="1">
          <a:spLocks noChangeArrowheads="1"/>
        </xdr:cNvSpPr>
      </xdr:nvSpPr>
      <xdr:spPr bwMode="auto">
        <a:xfrm>
          <a:off x="5324475" y="234696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10" name="Text Box 1"/>
        <xdr:cNvSpPr txBox="1">
          <a:spLocks noChangeArrowheads="1"/>
        </xdr:cNvSpPr>
      </xdr:nvSpPr>
      <xdr:spPr bwMode="auto">
        <a:xfrm>
          <a:off x="5324475" y="235458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1"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2"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3"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4"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5"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6"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7"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8"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19"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0"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1"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2"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3"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4"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25" name="Text Box 1"/>
        <xdr:cNvSpPr txBox="1">
          <a:spLocks noChangeArrowheads="1"/>
        </xdr:cNvSpPr>
      </xdr:nvSpPr>
      <xdr:spPr bwMode="auto">
        <a:xfrm>
          <a:off x="5324475" y="249269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26" name="Text Box 1"/>
        <xdr:cNvSpPr txBox="1">
          <a:spLocks noChangeArrowheads="1"/>
        </xdr:cNvSpPr>
      </xdr:nvSpPr>
      <xdr:spPr bwMode="auto">
        <a:xfrm>
          <a:off x="5324475" y="254127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27" name="Text Box 1"/>
        <xdr:cNvSpPr txBox="1">
          <a:spLocks noChangeArrowheads="1"/>
        </xdr:cNvSpPr>
      </xdr:nvSpPr>
      <xdr:spPr bwMode="auto">
        <a:xfrm>
          <a:off x="5324475" y="25412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28" name="Text Box 1"/>
        <xdr:cNvSpPr txBox="1">
          <a:spLocks noChangeArrowheads="1"/>
        </xdr:cNvSpPr>
      </xdr:nvSpPr>
      <xdr:spPr bwMode="auto">
        <a:xfrm>
          <a:off x="5324475" y="254889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29"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0"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1"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2"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3"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4"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5"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6"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7"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8"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39"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0"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1"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2"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43" name="Text Box 1"/>
        <xdr:cNvSpPr txBox="1">
          <a:spLocks noChangeArrowheads="1"/>
        </xdr:cNvSpPr>
      </xdr:nvSpPr>
      <xdr:spPr bwMode="auto">
        <a:xfrm>
          <a:off x="5324475" y="268700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44" name="Text Box 1"/>
        <xdr:cNvSpPr txBox="1">
          <a:spLocks noChangeArrowheads="1"/>
        </xdr:cNvSpPr>
      </xdr:nvSpPr>
      <xdr:spPr bwMode="auto">
        <a:xfrm>
          <a:off x="5324475" y="273558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45" name="Text Box 1"/>
        <xdr:cNvSpPr txBox="1">
          <a:spLocks noChangeArrowheads="1"/>
        </xdr:cNvSpPr>
      </xdr:nvSpPr>
      <xdr:spPr bwMode="auto">
        <a:xfrm>
          <a:off x="5324475" y="273558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46" name="Text Box 1"/>
        <xdr:cNvSpPr txBox="1">
          <a:spLocks noChangeArrowheads="1"/>
        </xdr:cNvSpPr>
      </xdr:nvSpPr>
      <xdr:spPr bwMode="auto">
        <a:xfrm>
          <a:off x="5324475" y="274320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7"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8"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49"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0"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1"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2"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3"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4"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5"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6"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7"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8"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59"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0"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61" name="Text Box 1"/>
        <xdr:cNvSpPr txBox="1">
          <a:spLocks noChangeArrowheads="1"/>
        </xdr:cNvSpPr>
      </xdr:nvSpPr>
      <xdr:spPr bwMode="auto">
        <a:xfrm>
          <a:off x="5324475" y="288131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62" name="Text Box 1"/>
        <xdr:cNvSpPr txBox="1">
          <a:spLocks noChangeArrowheads="1"/>
        </xdr:cNvSpPr>
      </xdr:nvSpPr>
      <xdr:spPr bwMode="auto">
        <a:xfrm>
          <a:off x="5324475" y="292989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63" name="Text Box 1"/>
        <xdr:cNvSpPr txBox="1">
          <a:spLocks noChangeArrowheads="1"/>
        </xdr:cNvSpPr>
      </xdr:nvSpPr>
      <xdr:spPr bwMode="auto">
        <a:xfrm>
          <a:off x="5324475" y="292989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64" name="Text Box 1"/>
        <xdr:cNvSpPr txBox="1">
          <a:spLocks noChangeArrowheads="1"/>
        </xdr:cNvSpPr>
      </xdr:nvSpPr>
      <xdr:spPr bwMode="auto">
        <a:xfrm>
          <a:off x="5324475" y="293751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5"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6"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7"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8"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69"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0"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1"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2"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3"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4"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5"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6"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7"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78"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79" name="Text Box 1"/>
        <xdr:cNvSpPr txBox="1">
          <a:spLocks noChangeArrowheads="1"/>
        </xdr:cNvSpPr>
      </xdr:nvSpPr>
      <xdr:spPr bwMode="auto">
        <a:xfrm>
          <a:off x="5324475" y="307562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80" name="Text Box 1"/>
        <xdr:cNvSpPr txBox="1">
          <a:spLocks noChangeArrowheads="1"/>
        </xdr:cNvSpPr>
      </xdr:nvSpPr>
      <xdr:spPr bwMode="auto">
        <a:xfrm>
          <a:off x="5324475" y="312420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81" name="Text Box 1"/>
        <xdr:cNvSpPr txBox="1">
          <a:spLocks noChangeArrowheads="1"/>
        </xdr:cNvSpPr>
      </xdr:nvSpPr>
      <xdr:spPr bwMode="auto">
        <a:xfrm>
          <a:off x="5324475" y="312420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82" name="Text Box 1"/>
        <xdr:cNvSpPr txBox="1">
          <a:spLocks noChangeArrowheads="1"/>
        </xdr:cNvSpPr>
      </xdr:nvSpPr>
      <xdr:spPr bwMode="auto">
        <a:xfrm>
          <a:off x="5324475" y="313182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3"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4"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5"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6"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7"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8"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89"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0"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1"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2"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3"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4"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5"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796"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797" name="Text Box 1"/>
        <xdr:cNvSpPr txBox="1">
          <a:spLocks noChangeArrowheads="1"/>
        </xdr:cNvSpPr>
      </xdr:nvSpPr>
      <xdr:spPr bwMode="auto">
        <a:xfrm>
          <a:off x="5324475" y="326993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798" name="Text Box 1"/>
        <xdr:cNvSpPr txBox="1">
          <a:spLocks noChangeArrowheads="1"/>
        </xdr:cNvSpPr>
      </xdr:nvSpPr>
      <xdr:spPr bwMode="auto">
        <a:xfrm>
          <a:off x="5324475" y="331851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799" name="Text Box 1"/>
        <xdr:cNvSpPr txBox="1">
          <a:spLocks noChangeArrowheads="1"/>
        </xdr:cNvSpPr>
      </xdr:nvSpPr>
      <xdr:spPr bwMode="auto">
        <a:xfrm>
          <a:off x="5324475" y="331851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00" name="Text Box 1"/>
        <xdr:cNvSpPr txBox="1">
          <a:spLocks noChangeArrowheads="1"/>
        </xdr:cNvSpPr>
      </xdr:nvSpPr>
      <xdr:spPr bwMode="auto">
        <a:xfrm>
          <a:off x="5324475" y="332613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1"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2"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3"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4"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5"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6"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7"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8"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09"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0"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1"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2"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3"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4"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815" name="Text Box 1"/>
        <xdr:cNvSpPr txBox="1">
          <a:spLocks noChangeArrowheads="1"/>
        </xdr:cNvSpPr>
      </xdr:nvSpPr>
      <xdr:spPr bwMode="auto">
        <a:xfrm>
          <a:off x="5324475" y="346424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816" name="Text Box 1"/>
        <xdr:cNvSpPr txBox="1">
          <a:spLocks noChangeArrowheads="1"/>
        </xdr:cNvSpPr>
      </xdr:nvSpPr>
      <xdr:spPr bwMode="auto">
        <a:xfrm>
          <a:off x="5324475" y="351282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17" name="Text Box 1"/>
        <xdr:cNvSpPr txBox="1">
          <a:spLocks noChangeArrowheads="1"/>
        </xdr:cNvSpPr>
      </xdr:nvSpPr>
      <xdr:spPr bwMode="auto">
        <a:xfrm>
          <a:off x="5324475" y="351282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18" name="Text Box 1"/>
        <xdr:cNvSpPr txBox="1">
          <a:spLocks noChangeArrowheads="1"/>
        </xdr:cNvSpPr>
      </xdr:nvSpPr>
      <xdr:spPr bwMode="auto">
        <a:xfrm>
          <a:off x="5324475" y="352044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19"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0"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1"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2"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3"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4"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5"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6"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7"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8"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29"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0"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1"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2"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833" name="Text Box 1"/>
        <xdr:cNvSpPr txBox="1">
          <a:spLocks noChangeArrowheads="1"/>
        </xdr:cNvSpPr>
      </xdr:nvSpPr>
      <xdr:spPr bwMode="auto">
        <a:xfrm>
          <a:off x="5324475" y="365855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834" name="Text Box 1"/>
        <xdr:cNvSpPr txBox="1">
          <a:spLocks noChangeArrowheads="1"/>
        </xdr:cNvSpPr>
      </xdr:nvSpPr>
      <xdr:spPr bwMode="auto">
        <a:xfrm>
          <a:off x="5324475" y="370713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35" name="Text Box 1"/>
        <xdr:cNvSpPr txBox="1">
          <a:spLocks noChangeArrowheads="1"/>
        </xdr:cNvSpPr>
      </xdr:nvSpPr>
      <xdr:spPr bwMode="auto">
        <a:xfrm>
          <a:off x="5324475" y="370713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36" name="Text Box 1"/>
        <xdr:cNvSpPr txBox="1">
          <a:spLocks noChangeArrowheads="1"/>
        </xdr:cNvSpPr>
      </xdr:nvSpPr>
      <xdr:spPr bwMode="auto">
        <a:xfrm>
          <a:off x="5324475" y="371475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7"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8"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39"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0"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1"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2"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3"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4"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5"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6"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7"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8"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49"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0"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851" name="Text Box 1"/>
        <xdr:cNvSpPr txBox="1">
          <a:spLocks noChangeArrowheads="1"/>
        </xdr:cNvSpPr>
      </xdr:nvSpPr>
      <xdr:spPr bwMode="auto">
        <a:xfrm>
          <a:off x="5324475" y="385286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852" name="Text Box 1"/>
        <xdr:cNvSpPr txBox="1">
          <a:spLocks noChangeArrowheads="1"/>
        </xdr:cNvSpPr>
      </xdr:nvSpPr>
      <xdr:spPr bwMode="auto">
        <a:xfrm>
          <a:off x="5324475" y="390144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53" name="Text Box 1"/>
        <xdr:cNvSpPr txBox="1">
          <a:spLocks noChangeArrowheads="1"/>
        </xdr:cNvSpPr>
      </xdr:nvSpPr>
      <xdr:spPr bwMode="auto">
        <a:xfrm>
          <a:off x="5324475" y="390144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54" name="Text Box 1"/>
        <xdr:cNvSpPr txBox="1">
          <a:spLocks noChangeArrowheads="1"/>
        </xdr:cNvSpPr>
      </xdr:nvSpPr>
      <xdr:spPr bwMode="auto">
        <a:xfrm>
          <a:off x="5324475" y="390906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5"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6"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7"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8"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59"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0"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1"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2"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3"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4"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5"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6"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7"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68"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869" name="Text Box 1"/>
        <xdr:cNvSpPr txBox="1">
          <a:spLocks noChangeArrowheads="1"/>
        </xdr:cNvSpPr>
      </xdr:nvSpPr>
      <xdr:spPr bwMode="auto">
        <a:xfrm>
          <a:off x="5324475" y="404717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870" name="Text Box 1"/>
        <xdr:cNvSpPr txBox="1">
          <a:spLocks noChangeArrowheads="1"/>
        </xdr:cNvSpPr>
      </xdr:nvSpPr>
      <xdr:spPr bwMode="auto">
        <a:xfrm>
          <a:off x="5324475" y="409575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71" name="Text Box 1"/>
        <xdr:cNvSpPr txBox="1">
          <a:spLocks noChangeArrowheads="1"/>
        </xdr:cNvSpPr>
      </xdr:nvSpPr>
      <xdr:spPr bwMode="auto">
        <a:xfrm>
          <a:off x="5324475" y="409575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72" name="Text Box 1"/>
        <xdr:cNvSpPr txBox="1">
          <a:spLocks noChangeArrowheads="1"/>
        </xdr:cNvSpPr>
      </xdr:nvSpPr>
      <xdr:spPr bwMode="auto">
        <a:xfrm>
          <a:off x="5324475" y="41033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3"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4"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5"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6"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7"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8"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79"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0"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1"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2"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3"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4"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5"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86"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887" name="Text Box 1"/>
        <xdr:cNvSpPr txBox="1">
          <a:spLocks noChangeArrowheads="1"/>
        </xdr:cNvSpPr>
      </xdr:nvSpPr>
      <xdr:spPr bwMode="auto">
        <a:xfrm>
          <a:off x="5324475" y="424148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888" name="Text Box 1"/>
        <xdr:cNvSpPr txBox="1">
          <a:spLocks noChangeArrowheads="1"/>
        </xdr:cNvSpPr>
      </xdr:nvSpPr>
      <xdr:spPr bwMode="auto">
        <a:xfrm>
          <a:off x="5324475" y="429006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89" name="Text Box 1"/>
        <xdr:cNvSpPr txBox="1">
          <a:spLocks noChangeArrowheads="1"/>
        </xdr:cNvSpPr>
      </xdr:nvSpPr>
      <xdr:spPr bwMode="auto">
        <a:xfrm>
          <a:off x="5324475" y="429006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890" name="Text Box 1"/>
        <xdr:cNvSpPr txBox="1">
          <a:spLocks noChangeArrowheads="1"/>
        </xdr:cNvSpPr>
      </xdr:nvSpPr>
      <xdr:spPr bwMode="auto">
        <a:xfrm>
          <a:off x="5324475" y="429768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1"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2"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3"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4"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5"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6"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7"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8"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899"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0"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1"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2"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3"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4"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523875</xdr:rowOff>
    </xdr:to>
    <xdr:sp macro="" textlink="">
      <xdr:nvSpPr>
        <xdr:cNvPr id="8905" name="Text Box 1"/>
        <xdr:cNvSpPr txBox="1">
          <a:spLocks noChangeArrowheads="1"/>
        </xdr:cNvSpPr>
      </xdr:nvSpPr>
      <xdr:spPr bwMode="auto">
        <a:xfrm>
          <a:off x="5324475" y="44357925"/>
          <a:ext cx="76200" cy="5238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409575</xdr:rowOff>
    </xdr:to>
    <xdr:sp macro="" textlink="">
      <xdr:nvSpPr>
        <xdr:cNvPr id="8906" name="Text Box 1"/>
        <xdr:cNvSpPr txBox="1">
          <a:spLocks noChangeArrowheads="1"/>
        </xdr:cNvSpPr>
      </xdr:nvSpPr>
      <xdr:spPr bwMode="auto">
        <a:xfrm>
          <a:off x="5324475" y="44843700"/>
          <a:ext cx="76200" cy="40957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907" name="Text Box 1"/>
        <xdr:cNvSpPr txBox="1">
          <a:spLocks noChangeArrowheads="1"/>
        </xdr:cNvSpPr>
      </xdr:nvSpPr>
      <xdr:spPr bwMode="auto">
        <a:xfrm>
          <a:off x="5324475" y="448437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361950</xdr:rowOff>
    </xdr:to>
    <xdr:sp macro="" textlink="">
      <xdr:nvSpPr>
        <xdr:cNvPr id="8908" name="Text Box 1"/>
        <xdr:cNvSpPr txBox="1">
          <a:spLocks noChangeArrowheads="1"/>
        </xdr:cNvSpPr>
      </xdr:nvSpPr>
      <xdr:spPr bwMode="auto">
        <a:xfrm>
          <a:off x="5324475" y="44919900"/>
          <a:ext cx="76200" cy="361950"/>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09"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0"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1"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2"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3"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4"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8915"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15</xdr:row>
      <xdr:rowOff>0</xdr:rowOff>
    </xdr:from>
    <xdr:to>
      <xdr:col>7</xdr:col>
      <xdr:colOff>76200</xdr:colOff>
      <xdr:row>15</xdr:row>
      <xdr:rowOff>200025</xdr:rowOff>
    </xdr:to>
    <xdr:sp macro="" textlink="">
      <xdr:nvSpPr>
        <xdr:cNvPr id="5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16</xdr:row>
      <xdr:rowOff>0</xdr:rowOff>
    </xdr:from>
    <xdr:to>
      <xdr:col>7</xdr:col>
      <xdr:colOff>76200</xdr:colOff>
      <xdr:row>17</xdr:row>
      <xdr:rowOff>171450</xdr:rowOff>
    </xdr:to>
    <xdr:sp macro="" textlink="">
      <xdr:nvSpPr>
        <xdr:cNvPr id="51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51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1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1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52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52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3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3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54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54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4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56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56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6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8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58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58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8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8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9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5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5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0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0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0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0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0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1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1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2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2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3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3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3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5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5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5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6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7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7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7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7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7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8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69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69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9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69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69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0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0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1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1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2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2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2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4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4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4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6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6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6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6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8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8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8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8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7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7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79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79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0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0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81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81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1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83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83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3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85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85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5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5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87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87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7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7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88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88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9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9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8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8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0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0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0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1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2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2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2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2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3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4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4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4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4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4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6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6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6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6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7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7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8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8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9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99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99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99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101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101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1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103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103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3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3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105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105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5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5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361950</xdr:rowOff>
    </xdr:to>
    <xdr:sp macro="" textlink="">
      <xdr:nvSpPr>
        <xdr:cNvPr id="106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247650</xdr:rowOff>
    </xdr:to>
    <xdr:sp macro="" textlink="">
      <xdr:nvSpPr>
        <xdr:cNvPr id="106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7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200025</xdr:rowOff>
    </xdr:to>
    <xdr:sp macro="" textlink="">
      <xdr:nvSpPr>
        <xdr:cNvPr id="107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17</xdr:row>
      <xdr:rowOff>0</xdr:rowOff>
    </xdr:from>
    <xdr:to>
      <xdr:col>7</xdr:col>
      <xdr:colOff>76200</xdr:colOff>
      <xdr:row>17</xdr:row>
      <xdr:rowOff>161925</xdr:rowOff>
    </xdr:to>
    <xdr:sp macro="" textlink="">
      <xdr:nvSpPr>
        <xdr:cNvPr id="10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47</xdr:row>
      <xdr:rowOff>28574</xdr:rowOff>
    </xdr:from>
    <xdr:to>
      <xdr:col>5</xdr:col>
      <xdr:colOff>762000</xdr:colOff>
      <xdr:row>65</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69</xdr:row>
      <xdr:rowOff>9525</xdr:rowOff>
    </xdr:from>
    <xdr:to>
      <xdr:col>5</xdr:col>
      <xdr:colOff>828675</xdr:colOff>
      <xdr:row>90</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92</xdr:row>
      <xdr:rowOff>104775</xdr:rowOff>
    </xdr:from>
    <xdr:to>
      <xdr:col>5</xdr:col>
      <xdr:colOff>828675</xdr:colOff>
      <xdr:row>109</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238125</xdr:colOff>
      <xdr:row>26</xdr:row>
      <xdr:rowOff>133350</xdr:rowOff>
    </xdr:from>
    <xdr:to>
      <xdr:col>5</xdr:col>
      <xdr:colOff>714375</xdr:colOff>
      <xdr:row>43</xdr:row>
      <xdr:rowOff>123825</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45</xdr:row>
      <xdr:rowOff>28574</xdr:rowOff>
    </xdr:from>
    <xdr:to>
      <xdr:col>5</xdr:col>
      <xdr:colOff>762000</xdr:colOff>
      <xdr:row>63</xdr:row>
      <xdr:rowOff>152399</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67</xdr:row>
      <xdr:rowOff>9525</xdr:rowOff>
    </xdr:from>
    <xdr:to>
      <xdr:col>5</xdr:col>
      <xdr:colOff>828675</xdr:colOff>
      <xdr:row>87</xdr:row>
      <xdr:rowOff>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89</xdr:row>
      <xdr:rowOff>104775</xdr:rowOff>
    </xdr:from>
    <xdr:to>
      <xdr:col>5</xdr:col>
      <xdr:colOff>828675</xdr:colOff>
      <xdr:row>106</xdr:row>
      <xdr:rowOff>95250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0</xdr:rowOff>
    </xdr:from>
    <xdr:to>
      <xdr:col>5</xdr:col>
      <xdr:colOff>723900</xdr:colOff>
      <xdr:row>42</xdr:row>
      <xdr:rowOff>152400</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0</xdr:colOff>
      <xdr:row>10</xdr:row>
      <xdr:rowOff>76200</xdr:rowOff>
    </xdr:from>
    <xdr:to>
      <xdr:col>7</xdr:col>
      <xdr:colOff>76200</xdr:colOff>
      <xdr:row>10</xdr:row>
      <xdr:rowOff>276225</xdr:rowOff>
    </xdr:to>
    <xdr:sp macro="" textlink="">
      <xdr:nvSpPr>
        <xdr:cNvPr id="5325" name="Text Box 1"/>
        <xdr:cNvSpPr txBox="1">
          <a:spLocks noChangeArrowheads="1"/>
        </xdr:cNvSpPr>
      </xdr:nvSpPr>
      <xdr:spPr bwMode="auto">
        <a:xfrm>
          <a:off x="5000625" y="1323975"/>
          <a:ext cx="76200" cy="200025"/>
        </a:xfrm>
        <a:prstGeom prst="rect">
          <a:avLst/>
        </a:prstGeom>
        <a:noFill/>
        <a:ln w="9525">
          <a:noFill/>
          <a:miter lim="800000"/>
          <a:headEnd/>
          <a:tailEnd/>
        </a:ln>
      </xdr:spPr>
    </xdr:sp>
    <xdr:clientData/>
  </xdr:twoCellAnchor>
  <xdr:twoCellAnchor editAs="oneCell">
    <xdr:from>
      <xdr:col>7</xdr:col>
      <xdr:colOff>0</xdr:colOff>
      <xdr:row>11</xdr:row>
      <xdr:rowOff>76200</xdr:rowOff>
    </xdr:from>
    <xdr:to>
      <xdr:col>7</xdr:col>
      <xdr:colOff>76200</xdr:colOff>
      <xdr:row>11</xdr:row>
      <xdr:rowOff>276225</xdr:rowOff>
    </xdr:to>
    <xdr:sp macro="" textlink="">
      <xdr:nvSpPr>
        <xdr:cNvPr id="5326" name="Text Box 1"/>
        <xdr:cNvSpPr txBox="1">
          <a:spLocks noChangeArrowheads="1"/>
        </xdr:cNvSpPr>
      </xdr:nvSpPr>
      <xdr:spPr bwMode="auto">
        <a:xfrm>
          <a:off x="5000625" y="1952625"/>
          <a:ext cx="76200" cy="200025"/>
        </a:xfrm>
        <a:prstGeom prst="rect">
          <a:avLst/>
        </a:prstGeom>
        <a:noFill/>
        <a:ln w="9525">
          <a:noFill/>
          <a:miter lim="800000"/>
          <a:headEnd/>
          <a:tailEnd/>
        </a:ln>
      </xdr:spPr>
    </xdr:sp>
    <xdr:clientData/>
  </xdr:twoCellAnchor>
  <xdr:twoCellAnchor editAs="oneCell">
    <xdr:from>
      <xdr:col>7</xdr:col>
      <xdr:colOff>0</xdr:colOff>
      <xdr:row>12</xdr:row>
      <xdr:rowOff>76200</xdr:rowOff>
    </xdr:from>
    <xdr:to>
      <xdr:col>7</xdr:col>
      <xdr:colOff>76200</xdr:colOff>
      <xdr:row>12</xdr:row>
      <xdr:rowOff>276225</xdr:rowOff>
    </xdr:to>
    <xdr:sp macro="" textlink="">
      <xdr:nvSpPr>
        <xdr:cNvPr id="5327" name="Text Box 1"/>
        <xdr:cNvSpPr txBox="1">
          <a:spLocks noChangeArrowheads="1"/>
        </xdr:cNvSpPr>
      </xdr:nvSpPr>
      <xdr:spPr bwMode="auto">
        <a:xfrm>
          <a:off x="5000625" y="258127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76200</xdr:rowOff>
    </xdr:from>
    <xdr:to>
      <xdr:col>7</xdr:col>
      <xdr:colOff>76200</xdr:colOff>
      <xdr:row>13</xdr:row>
      <xdr:rowOff>276225</xdr:rowOff>
    </xdr:to>
    <xdr:sp macro="" textlink="">
      <xdr:nvSpPr>
        <xdr:cNvPr id="5358" name="Text Box 1"/>
        <xdr:cNvSpPr txBox="1">
          <a:spLocks noChangeArrowheads="1"/>
        </xdr:cNvSpPr>
      </xdr:nvSpPr>
      <xdr:spPr bwMode="auto">
        <a:xfrm>
          <a:off x="5000625" y="320992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3:E15"/>
  <sheetViews>
    <sheetView workbookViewId="0">
      <selection activeCell="D4" sqref="D4:D15"/>
    </sheetView>
  </sheetViews>
  <sheetFormatPr defaultRowHeight="12.75"/>
  <cols>
    <col min="4" max="4" width="13.85546875" bestFit="1" customWidth="1"/>
  </cols>
  <sheetData>
    <row r="3" spans="2:5">
      <c r="B3" t="s">
        <v>20</v>
      </c>
      <c r="C3" t="s">
        <v>21</v>
      </c>
      <c r="D3" t="s">
        <v>22</v>
      </c>
      <c r="E3" t="s">
        <v>23</v>
      </c>
    </row>
    <row r="4" spans="2:5">
      <c r="B4" t="s">
        <v>24</v>
      </c>
      <c r="C4" t="s">
        <v>25</v>
      </c>
      <c r="D4" s="25" t="s">
        <v>75</v>
      </c>
      <c r="E4" t="s">
        <v>26</v>
      </c>
    </row>
    <row r="5" spans="2:5">
      <c r="B5" t="s">
        <v>27</v>
      </c>
      <c r="C5" t="s">
        <v>28</v>
      </c>
      <c r="D5" s="25" t="s">
        <v>76</v>
      </c>
      <c r="E5" t="s">
        <v>29</v>
      </c>
    </row>
    <row r="6" spans="2:5">
      <c r="B6" t="s">
        <v>30</v>
      </c>
      <c r="C6" t="s">
        <v>31</v>
      </c>
      <c r="D6" s="25" t="s">
        <v>77</v>
      </c>
      <c r="E6" t="s">
        <v>32</v>
      </c>
    </row>
    <row r="7" spans="2:5">
      <c r="B7" t="s">
        <v>33</v>
      </c>
      <c r="C7" t="s">
        <v>34</v>
      </c>
      <c r="D7" s="25" t="s">
        <v>78</v>
      </c>
      <c r="E7" t="s">
        <v>35</v>
      </c>
    </row>
    <row r="8" spans="2:5">
      <c r="B8" t="s">
        <v>36</v>
      </c>
      <c r="D8" s="25" t="s">
        <v>79</v>
      </c>
      <c r="E8" t="s">
        <v>37</v>
      </c>
    </row>
    <row r="9" spans="2:5">
      <c r="B9" t="s">
        <v>38</v>
      </c>
      <c r="D9" s="25" t="s">
        <v>80</v>
      </c>
      <c r="E9" t="s">
        <v>39</v>
      </c>
    </row>
    <row r="10" spans="2:5">
      <c r="B10" t="s">
        <v>40</v>
      </c>
      <c r="D10" s="25" t="s">
        <v>81</v>
      </c>
      <c r="E10" t="s">
        <v>41</v>
      </c>
    </row>
    <row r="11" spans="2:5">
      <c r="B11" t="s">
        <v>42</v>
      </c>
      <c r="D11" s="25" t="s">
        <v>82</v>
      </c>
      <c r="E11" t="s">
        <v>43</v>
      </c>
    </row>
    <row r="12" spans="2:5">
      <c r="B12" t="s">
        <v>44</v>
      </c>
      <c r="D12" s="25" t="s">
        <v>83</v>
      </c>
    </row>
    <row r="13" spans="2:5">
      <c r="B13" t="s">
        <v>17</v>
      </c>
      <c r="D13" s="25" t="s">
        <v>84</v>
      </c>
    </row>
    <row r="14" spans="2:5">
      <c r="B14" t="s">
        <v>45</v>
      </c>
      <c r="D14" s="25" t="s">
        <v>85</v>
      </c>
    </row>
    <row r="15" spans="2:5">
      <c r="B15" t="s">
        <v>46</v>
      </c>
      <c r="D15" s="25"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03"/>
  <sheetViews>
    <sheetView topLeftCell="A8" workbookViewId="0">
      <selection activeCell="A16" sqref="A16"/>
    </sheetView>
  </sheetViews>
  <sheetFormatPr defaultRowHeight="12.75"/>
  <cols>
    <col min="1" max="1" width="86.140625" style="67" customWidth="1"/>
  </cols>
  <sheetData>
    <row r="1" spans="1:1">
      <c r="A1" s="80" t="s">
        <v>47</v>
      </c>
    </row>
    <row r="2" spans="1:1">
      <c r="A2" s="81" t="s">
        <v>54</v>
      </c>
    </row>
    <row r="3" spans="1:1">
      <c r="A3" s="81" t="s">
        <v>55</v>
      </c>
    </row>
    <row r="4" spans="1:1">
      <c r="A4" s="81" t="s">
        <v>56</v>
      </c>
    </row>
    <row r="5" spans="1:1">
      <c r="A5" s="81" t="s">
        <v>57</v>
      </c>
    </row>
    <row r="6" spans="1:1" ht="25.5">
      <c r="A6" s="81" t="s">
        <v>58</v>
      </c>
    </row>
    <row r="7" spans="1:1" s="67" customFormat="1">
      <c r="A7" s="80"/>
    </row>
    <row r="8" spans="1:1" s="67" customFormat="1" ht="25.5">
      <c r="A8" s="80" t="s">
        <v>59</v>
      </c>
    </row>
    <row r="9" spans="1:1" s="67" customFormat="1">
      <c r="A9" s="80"/>
    </row>
    <row r="10" spans="1:1" s="67" customFormat="1">
      <c r="A10" s="80" t="s">
        <v>60</v>
      </c>
    </row>
    <row r="11" spans="1:1" s="67" customFormat="1">
      <c r="A11" s="80"/>
    </row>
    <row r="12" spans="1:1" s="67" customFormat="1" ht="25.5">
      <c r="A12" s="80" t="s">
        <v>15</v>
      </c>
    </row>
    <row r="13" spans="1:1" s="67" customFormat="1">
      <c r="A13" s="80"/>
    </row>
    <row r="14" spans="1:1" s="67" customFormat="1" ht="25.5">
      <c r="A14" s="80" t="s">
        <v>61</v>
      </c>
    </row>
    <row r="15" spans="1:1" s="67" customFormat="1">
      <c r="A15" s="80"/>
    </row>
    <row r="16" spans="1:1" s="67" customFormat="1" ht="63.75">
      <c r="A16" s="80" t="s">
        <v>62</v>
      </c>
    </row>
    <row r="17" spans="1:1" s="67" customFormat="1">
      <c r="A17" s="80" t="s">
        <v>63</v>
      </c>
    </row>
    <row r="18" spans="1:1" s="67" customFormat="1">
      <c r="A18" s="80" t="s">
        <v>64</v>
      </c>
    </row>
    <row r="19" spans="1:1" s="67" customFormat="1">
      <c r="A19" s="80" t="s">
        <v>65</v>
      </c>
    </row>
    <row r="20" spans="1:1" s="67" customFormat="1">
      <c r="A20" s="80"/>
    </row>
    <row r="21" spans="1:1" s="67" customFormat="1">
      <c r="A21" s="80" t="s">
        <v>66</v>
      </c>
    </row>
    <row r="22" spans="1:1" s="67" customFormat="1">
      <c r="A22" s="80" t="s">
        <v>67</v>
      </c>
    </row>
    <row r="23" spans="1:1" s="67" customFormat="1" ht="26.25" customHeight="1">
      <c r="A23" s="80" t="s">
        <v>68</v>
      </c>
    </row>
    <row r="24" spans="1:1" s="67" customFormat="1">
      <c r="A24" s="80" t="s">
        <v>69</v>
      </c>
    </row>
    <row r="25" spans="1:1" s="67" customFormat="1">
      <c r="A25" s="80" t="s">
        <v>70</v>
      </c>
    </row>
    <row r="26" spans="1:1" s="67" customFormat="1" ht="36" customHeight="1">
      <c r="A26" s="80"/>
    </row>
    <row r="27" spans="1:1" s="67" customFormat="1">
      <c r="A27" s="80"/>
    </row>
    <row r="28" spans="1:1" s="67" customFormat="1" ht="25.5">
      <c r="A28" s="80" t="s">
        <v>71</v>
      </c>
    </row>
    <row r="29" spans="1:1" s="67" customFormat="1">
      <c r="A29" s="80"/>
    </row>
    <row r="30" spans="1:1" s="67" customFormat="1" ht="38.25">
      <c r="A30" s="80" t="s">
        <v>72</v>
      </c>
    </row>
    <row r="31" spans="1:1" s="67" customFormat="1">
      <c r="A31" s="80"/>
    </row>
    <row r="32" spans="1:1" s="67" customFormat="1" ht="51">
      <c r="A32" s="80" t="s">
        <v>73</v>
      </c>
    </row>
    <row r="33" spans="1:1" s="67" customFormat="1">
      <c r="A33" s="80"/>
    </row>
    <row r="34" spans="1:1" s="67" customFormat="1" ht="38.25">
      <c r="A34" s="80" t="s">
        <v>74</v>
      </c>
    </row>
    <row r="35" spans="1:1" s="67" customFormat="1"/>
    <row r="36" spans="1:1" s="67" customFormat="1"/>
    <row r="37" spans="1:1" s="67" customFormat="1"/>
    <row r="38" spans="1:1" s="67" customFormat="1"/>
    <row r="39" spans="1:1" s="67" customFormat="1"/>
    <row r="40" spans="1:1" s="67" customFormat="1"/>
    <row r="41" spans="1:1" s="67" customFormat="1"/>
    <row r="42" spans="1:1" s="67" customFormat="1"/>
    <row r="43" spans="1:1" s="67" customFormat="1"/>
    <row r="44" spans="1:1" s="67" customFormat="1"/>
    <row r="45" spans="1:1" s="67" customFormat="1"/>
    <row r="46" spans="1:1" s="67" customFormat="1"/>
    <row r="47" spans="1:1" s="67" customFormat="1"/>
    <row r="48" spans="1:1" s="67" customFormat="1"/>
    <row r="49" s="67" customFormat="1"/>
    <row r="50" s="67" customFormat="1"/>
    <row r="51" s="67" customFormat="1"/>
    <row r="52" s="67" customFormat="1"/>
    <row r="53" s="67" customFormat="1"/>
    <row r="54" s="67" customFormat="1"/>
    <row r="55" s="67" customFormat="1"/>
    <row r="56" s="67" customFormat="1"/>
    <row r="57" s="67" customFormat="1"/>
    <row r="58" s="67" customFormat="1"/>
    <row r="59" s="67" customFormat="1"/>
    <row r="60" s="67" customFormat="1"/>
    <row r="61" s="67" customFormat="1"/>
    <row r="62" s="67" customFormat="1"/>
    <row r="63" s="67" customFormat="1"/>
    <row r="64" s="67" customFormat="1"/>
    <row r="65" s="67" customFormat="1"/>
    <row r="66" s="67" customFormat="1"/>
    <row r="67" s="67" customFormat="1"/>
    <row r="68" s="67" customFormat="1"/>
    <row r="69" s="67" customFormat="1"/>
    <row r="70" s="67" customFormat="1"/>
    <row r="71" s="67" customFormat="1"/>
    <row r="72" s="67" customFormat="1"/>
    <row r="73" s="67" customFormat="1"/>
    <row r="74" s="67" customFormat="1"/>
    <row r="75" s="67" customFormat="1"/>
    <row r="76" s="67" customFormat="1"/>
    <row r="77" s="67" customFormat="1"/>
    <row r="78" s="67" customFormat="1"/>
    <row r="79" s="67" customFormat="1"/>
    <row r="80" s="67" customFormat="1"/>
    <row r="81" s="67" customFormat="1"/>
    <row r="82" s="67" customFormat="1"/>
    <row r="83" s="67" customFormat="1"/>
    <row r="84" s="67" customFormat="1"/>
    <row r="85" s="67" customFormat="1"/>
    <row r="86" s="67" customFormat="1"/>
    <row r="87" s="67" customFormat="1"/>
    <row r="88" s="67" customFormat="1"/>
    <row r="89" s="67" customFormat="1"/>
    <row r="90" s="67" customFormat="1"/>
    <row r="91" s="67" customFormat="1"/>
    <row r="92" s="67" customFormat="1"/>
    <row r="93" s="67" customFormat="1"/>
    <row r="94" s="67" customFormat="1"/>
    <row r="95" s="67" customFormat="1"/>
    <row r="96" s="67" customFormat="1"/>
    <row r="97" s="67" customFormat="1"/>
    <row r="98" s="67" customFormat="1"/>
    <row r="99" s="67" customFormat="1"/>
    <row r="100" s="67" customFormat="1"/>
    <row r="101" s="67" customFormat="1"/>
    <row r="102" s="67" customFormat="1"/>
    <row r="103" s="67" customFormat="1"/>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dimension ref="A1:IV24"/>
  <sheetViews>
    <sheetView tabSelected="1" topLeftCell="A15" zoomScaleNormal="100" workbookViewId="0">
      <selection activeCell="B19" sqref="B19"/>
    </sheetView>
  </sheetViews>
  <sheetFormatPr defaultRowHeight="12.75"/>
  <cols>
    <col min="1" max="1" width="3.7109375" style="66" customWidth="1"/>
    <col min="2" max="2" width="37.5703125" style="6" customWidth="1"/>
    <col min="3" max="12" width="10.7109375" style="6" customWidth="1"/>
    <col min="13" max="13" width="10.7109375" style="59" customWidth="1"/>
    <col min="14" max="256" width="10.7109375" style="6" customWidth="1"/>
    <col min="257" max="16384" width="9.140625" style="60"/>
  </cols>
  <sheetData>
    <row r="1" spans="1:256" s="45" customFormat="1" ht="14.25" customHeight="1">
      <c r="A1" s="61"/>
      <c r="B1" s="97" t="s">
        <v>88</v>
      </c>
      <c r="C1" s="97"/>
      <c r="D1" s="97"/>
      <c r="E1" s="97"/>
      <c r="F1" s="97"/>
      <c r="G1" s="97"/>
      <c r="H1" s="98"/>
      <c r="I1" s="98"/>
      <c r="J1" s="98"/>
      <c r="K1" s="98"/>
      <c r="L1" s="98"/>
      <c r="M1" s="9"/>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c r="AX1" s="44"/>
      <c r="AY1" s="44"/>
      <c r="AZ1" s="44"/>
      <c r="BA1" s="44"/>
      <c r="BB1" s="44"/>
      <c r="BC1" s="44"/>
      <c r="BD1" s="44"/>
      <c r="BE1" s="44"/>
      <c r="BF1" s="44"/>
      <c r="BG1" s="44"/>
      <c r="BH1" s="44"/>
      <c r="BI1" s="44"/>
      <c r="BJ1" s="44"/>
      <c r="BK1" s="44"/>
      <c r="BL1" s="44"/>
      <c r="BM1" s="44"/>
      <c r="BN1" s="44"/>
      <c r="BO1" s="44"/>
      <c r="BP1" s="44"/>
      <c r="BQ1" s="44"/>
      <c r="BR1" s="44"/>
      <c r="BS1" s="44"/>
      <c r="BT1" s="44"/>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c r="EH1" s="44"/>
      <c r="EI1" s="44"/>
      <c r="EJ1" s="44"/>
      <c r="EK1" s="44"/>
      <c r="EL1" s="44"/>
      <c r="EM1" s="44"/>
      <c r="EN1" s="44"/>
      <c r="EO1" s="44"/>
      <c r="EP1" s="44"/>
      <c r="EQ1" s="44"/>
      <c r="ER1" s="44"/>
      <c r="ES1" s="44"/>
      <c r="ET1" s="44"/>
      <c r="EU1" s="44"/>
      <c r="EV1" s="44"/>
      <c r="EW1" s="44"/>
      <c r="EX1" s="44"/>
      <c r="EY1" s="44"/>
      <c r="EZ1" s="44"/>
      <c r="FA1" s="44"/>
      <c r="FB1" s="44"/>
      <c r="FC1" s="44"/>
      <c r="FD1" s="44"/>
      <c r="FE1" s="44"/>
      <c r="FF1" s="44"/>
      <c r="FG1" s="44"/>
      <c r="FH1" s="44"/>
      <c r="FI1" s="44"/>
      <c r="FJ1" s="44"/>
      <c r="FK1" s="44"/>
      <c r="FL1" s="44"/>
      <c r="FM1" s="44"/>
      <c r="FN1" s="44"/>
      <c r="FO1" s="44"/>
      <c r="FP1" s="44"/>
      <c r="FQ1" s="44"/>
      <c r="FR1" s="44"/>
      <c r="FS1" s="44"/>
      <c r="FT1" s="44"/>
      <c r="FU1" s="44"/>
      <c r="FV1" s="44"/>
      <c r="FW1" s="44"/>
      <c r="FX1" s="44"/>
      <c r="FY1" s="44"/>
      <c r="FZ1" s="44"/>
      <c r="GA1" s="44"/>
      <c r="GB1" s="44"/>
      <c r="GC1" s="44"/>
      <c r="GD1" s="44"/>
      <c r="GE1" s="44"/>
      <c r="GF1" s="44"/>
      <c r="GG1" s="44"/>
      <c r="GH1" s="44"/>
      <c r="GI1" s="44"/>
      <c r="GJ1" s="44"/>
      <c r="GK1" s="44"/>
      <c r="GL1" s="44"/>
      <c r="GM1" s="44"/>
      <c r="GN1" s="44"/>
      <c r="GO1" s="44"/>
      <c r="GP1" s="44"/>
      <c r="GQ1" s="44"/>
      <c r="GR1" s="44"/>
      <c r="GS1" s="44"/>
      <c r="GT1" s="44"/>
      <c r="GU1" s="44"/>
      <c r="GV1" s="44"/>
      <c r="GW1" s="44"/>
      <c r="GX1" s="44"/>
      <c r="GY1" s="44"/>
      <c r="GZ1" s="44"/>
      <c r="HA1" s="44"/>
      <c r="HB1" s="44"/>
      <c r="HC1" s="44"/>
      <c r="HD1" s="44"/>
      <c r="HE1" s="44"/>
      <c r="HF1" s="44"/>
      <c r="HG1" s="44"/>
      <c r="HH1" s="44"/>
      <c r="HI1" s="44"/>
      <c r="HJ1" s="44"/>
      <c r="HK1" s="44"/>
      <c r="HL1" s="44"/>
      <c r="HM1" s="44"/>
      <c r="HN1" s="44"/>
      <c r="HO1" s="44"/>
      <c r="HP1" s="44"/>
      <c r="HQ1" s="44"/>
      <c r="HR1" s="44"/>
      <c r="HS1" s="44"/>
      <c r="HT1" s="44"/>
      <c r="HU1" s="44"/>
      <c r="HV1" s="44"/>
      <c r="HW1" s="44"/>
      <c r="HX1" s="44"/>
      <c r="HY1" s="44"/>
      <c r="HZ1" s="44"/>
      <c r="IA1" s="44"/>
      <c r="IB1" s="44"/>
      <c r="IC1" s="44"/>
      <c r="ID1" s="44"/>
      <c r="IE1" s="44"/>
      <c r="IF1" s="44"/>
      <c r="IG1" s="44"/>
      <c r="IH1" s="44"/>
      <c r="II1" s="44"/>
      <c r="IJ1" s="44"/>
      <c r="IK1" s="44"/>
      <c r="IL1" s="44"/>
      <c r="IM1" s="44"/>
      <c r="IN1" s="44"/>
      <c r="IO1" s="44"/>
      <c r="IP1" s="44"/>
      <c r="IQ1" s="44"/>
      <c r="IR1" s="44"/>
      <c r="IS1" s="44"/>
      <c r="IT1" s="44"/>
      <c r="IU1" s="44"/>
      <c r="IV1" s="44"/>
    </row>
    <row r="2" spans="1:256" s="45" customFormat="1" ht="15" customHeight="1">
      <c r="A2" s="62"/>
      <c r="B2" s="46" t="s">
        <v>19</v>
      </c>
      <c r="C2" s="99" t="s">
        <v>52</v>
      </c>
      <c r="D2" s="100"/>
      <c r="E2" s="100"/>
      <c r="F2" s="90"/>
      <c r="G2" s="90"/>
      <c r="H2" s="90"/>
      <c r="I2" s="90"/>
      <c r="J2" s="90"/>
      <c r="K2" s="90"/>
      <c r="L2" s="91"/>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c r="GH2" s="44"/>
      <c r="GI2" s="44"/>
      <c r="GJ2" s="44"/>
      <c r="GK2" s="44"/>
      <c r="GL2" s="44"/>
      <c r="GM2" s="44"/>
      <c r="GN2" s="44"/>
      <c r="GO2" s="44"/>
      <c r="GP2" s="44"/>
      <c r="GQ2" s="44"/>
      <c r="GR2" s="44"/>
      <c r="GS2" s="44"/>
      <c r="GT2" s="44"/>
      <c r="GU2" s="44"/>
      <c r="GV2" s="44"/>
      <c r="GW2" s="44"/>
      <c r="GX2" s="44"/>
      <c r="GY2" s="44"/>
      <c r="GZ2" s="44"/>
      <c r="HA2" s="44"/>
      <c r="HB2" s="44"/>
      <c r="HC2" s="44"/>
      <c r="HD2" s="44"/>
      <c r="HE2" s="44"/>
      <c r="HF2" s="44"/>
      <c r="HG2" s="44"/>
      <c r="HH2" s="44"/>
      <c r="HI2" s="44"/>
      <c r="HJ2" s="44"/>
      <c r="HK2" s="44"/>
      <c r="HL2" s="44"/>
      <c r="HM2" s="44"/>
      <c r="HN2" s="44"/>
      <c r="HO2" s="44"/>
      <c r="HP2" s="44"/>
      <c r="HQ2" s="44"/>
      <c r="HR2" s="44"/>
      <c r="HS2" s="44"/>
      <c r="HT2" s="44"/>
      <c r="HU2" s="44"/>
      <c r="HV2" s="44"/>
      <c r="HW2" s="44"/>
      <c r="HX2" s="44"/>
      <c r="HY2" s="44"/>
      <c r="HZ2" s="44"/>
      <c r="IA2" s="44"/>
      <c r="IB2" s="44"/>
      <c r="IC2" s="44"/>
      <c r="ID2" s="44"/>
      <c r="IE2" s="44"/>
      <c r="IF2" s="44"/>
      <c r="IG2" s="44"/>
      <c r="IH2" s="44"/>
      <c r="II2" s="44"/>
      <c r="IJ2" s="44"/>
      <c r="IK2" s="44"/>
      <c r="IL2" s="44"/>
      <c r="IM2" s="44"/>
      <c r="IN2" s="44"/>
      <c r="IO2" s="44"/>
      <c r="IP2" s="44"/>
      <c r="IQ2" s="44"/>
      <c r="IR2" s="44"/>
      <c r="IS2" s="44"/>
      <c r="IT2" s="44"/>
      <c r="IU2" s="44"/>
      <c r="IV2" s="44"/>
    </row>
    <row r="3" spans="1:256" s="45" customFormat="1" ht="15" customHeight="1">
      <c r="A3" s="62"/>
      <c r="B3" s="46" t="s">
        <v>18</v>
      </c>
      <c r="C3" s="99" t="s">
        <v>51</v>
      </c>
      <c r="D3" s="100"/>
      <c r="E3" s="100"/>
      <c r="F3" s="90"/>
      <c r="G3" s="90"/>
      <c r="H3" s="90"/>
      <c r="I3" s="90"/>
      <c r="J3" s="90"/>
      <c r="K3" s="90"/>
      <c r="L3" s="91"/>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c r="EH3" s="44"/>
      <c r="EI3" s="44"/>
      <c r="EJ3" s="44"/>
      <c r="EK3" s="44"/>
      <c r="EL3" s="44"/>
      <c r="EM3" s="44"/>
      <c r="EN3" s="44"/>
      <c r="EO3" s="44"/>
      <c r="EP3" s="44"/>
      <c r="EQ3" s="44"/>
      <c r="ER3" s="44"/>
      <c r="ES3" s="44"/>
      <c r="ET3" s="44"/>
      <c r="EU3" s="44"/>
      <c r="EV3" s="44"/>
      <c r="EW3" s="44"/>
      <c r="EX3" s="44"/>
      <c r="EY3" s="44"/>
      <c r="EZ3" s="44"/>
      <c r="FA3" s="44"/>
      <c r="FB3" s="44"/>
      <c r="FC3" s="44"/>
      <c r="FD3" s="44"/>
      <c r="FE3" s="44"/>
      <c r="FF3" s="44"/>
      <c r="FG3" s="44"/>
      <c r="FH3" s="44"/>
      <c r="FI3" s="44"/>
      <c r="FJ3" s="44"/>
      <c r="FK3" s="44"/>
      <c r="FL3" s="44"/>
      <c r="FM3" s="44"/>
      <c r="FN3" s="44"/>
      <c r="FO3" s="44"/>
      <c r="FP3" s="44"/>
      <c r="FQ3" s="44"/>
      <c r="FR3" s="44"/>
      <c r="FS3" s="44"/>
      <c r="FT3" s="44"/>
      <c r="FU3" s="44"/>
      <c r="FV3" s="44"/>
      <c r="FW3" s="44"/>
      <c r="FX3" s="44"/>
      <c r="FY3" s="44"/>
      <c r="FZ3" s="44"/>
      <c r="GA3" s="44"/>
      <c r="GB3" s="44"/>
      <c r="GC3" s="44"/>
      <c r="GD3" s="44"/>
      <c r="GE3" s="44"/>
      <c r="GF3" s="44"/>
      <c r="GG3" s="44"/>
      <c r="GH3" s="44"/>
      <c r="GI3" s="44"/>
      <c r="GJ3" s="44"/>
      <c r="GK3" s="44"/>
      <c r="GL3" s="44"/>
      <c r="GM3" s="44"/>
      <c r="GN3" s="44"/>
      <c r="GO3" s="44"/>
      <c r="GP3" s="44"/>
      <c r="GQ3" s="44"/>
      <c r="GR3" s="44"/>
      <c r="GS3" s="44"/>
      <c r="GT3" s="44"/>
      <c r="GU3" s="44"/>
      <c r="GV3" s="44"/>
      <c r="GW3" s="44"/>
      <c r="GX3" s="44"/>
      <c r="GY3" s="44"/>
      <c r="GZ3" s="44"/>
      <c r="HA3" s="44"/>
      <c r="HB3" s="44"/>
      <c r="HC3" s="44"/>
      <c r="HD3" s="44"/>
      <c r="HE3" s="44"/>
      <c r="HF3" s="44"/>
      <c r="HG3" s="44"/>
      <c r="HH3" s="44"/>
      <c r="HI3" s="44"/>
      <c r="HJ3" s="44"/>
      <c r="HK3" s="44"/>
      <c r="HL3" s="44"/>
      <c r="HM3" s="44"/>
      <c r="HN3" s="44"/>
      <c r="HO3" s="44"/>
      <c r="HP3" s="44"/>
      <c r="HQ3" s="44"/>
      <c r="HR3" s="44"/>
      <c r="HS3" s="44"/>
      <c r="HT3" s="44"/>
      <c r="HU3" s="44"/>
      <c r="HV3" s="44"/>
      <c r="HW3" s="44"/>
      <c r="HX3" s="44"/>
      <c r="HY3" s="44"/>
      <c r="HZ3" s="44"/>
      <c r="IA3" s="44"/>
      <c r="IB3" s="44"/>
      <c r="IC3" s="44"/>
      <c r="ID3" s="44"/>
      <c r="IE3" s="44"/>
      <c r="IF3" s="44"/>
      <c r="IG3" s="44"/>
      <c r="IH3" s="44"/>
      <c r="II3" s="44"/>
      <c r="IJ3" s="44"/>
      <c r="IK3" s="44"/>
      <c r="IL3" s="44"/>
      <c r="IM3" s="44"/>
      <c r="IN3" s="44"/>
      <c r="IO3" s="44"/>
      <c r="IP3" s="44"/>
      <c r="IQ3" s="44"/>
      <c r="IR3" s="44"/>
      <c r="IS3" s="44"/>
      <c r="IT3" s="44"/>
      <c r="IU3" s="44"/>
      <c r="IV3" s="44"/>
    </row>
    <row r="4" spans="1:256" s="45" customFormat="1" ht="15" customHeight="1">
      <c r="A4" s="62"/>
      <c r="B4" s="47" t="s">
        <v>5</v>
      </c>
      <c r="C4" s="101" t="s">
        <v>16</v>
      </c>
      <c r="D4" s="101"/>
      <c r="E4" s="101"/>
      <c r="F4" s="101"/>
      <c r="G4" s="101"/>
      <c r="H4" s="101"/>
      <c r="I4" s="101"/>
      <c r="J4" s="101"/>
      <c r="K4" s="101"/>
      <c r="L4" s="101"/>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c r="EH4" s="44"/>
      <c r="EI4" s="44"/>
      <c r="EJ4" s="44"/>
      <c r="EK4" s="44"/>
      <c r="EL4" s="44"/>
      <c r="EM4" s="44"/>
      <c r="EN4" s="44"/>
      <c r="EO4" s="44"/>
      <c r="EP4" s="44"/>
      <c r="EQ4" s="44"/>
      <c r="ER4" s="44"/>
      <c r="ES4" s="44"/>
      <c r="ET4" s="44"/>
      <c r="EU4" s="44"/>
      <c r="EV4" s="44"/>
      <c r="EW4" s="44"/>
      <c r="EX4" s="44"/>
      <c r="EY4" s="44"/>
      <c r="EZ4" s="44"/>
      <c r="FA4" s="44"/>
      <c r="FB4" s="44"/>
      <c r="FC4" s="44"/>
      <c r="FD4" s="44"/>
      <c r="FE4" s="44"/>
      <c r="FF4" s="44"/>
      <c r="FG4" s="44"/>
      <c r="FH4" s="44"/>
      <c r="FI4" s="44"/>
      <c r="FJ4" s="44"/>
      <c r="FK4" s="44"/>
      <c r="FL4" s="44"/>
      <c r="FM4" s="44"/>
      <c r="FN4" s="44"/>
      <c r="FO4" s="44"/>
      <c r="FP4" s="44"/>
      <c r="FQ4" s="44"/>
      <c r="FR4" s="44"/>
      <c r="FS4" s="44"/>
      <c r="FT4" s="44"/>
      <c r="FU4" s="44"/>
      <c r="FV4" s="44"/>
      <c r="FW4" s="44"/>
      <c r="FX4" s="44"/>
      <c r="FY4" s="44"/>
      <c r="FZ4" s="44"/>
      <c r="GA4" s="44"/>
      <c r="GB4" s="44"/>
      <c r="GC4" s="44"/>
      <c r="GD4" s="44"/>
      <c r="GE4" s="44"/>
      <c r="GF4" s="44"/>
      <c r="GG4" s="44"/>
      <c r="GH4" s="44"/>
      <c r="GI4" s="44"/>
      <c r="GJ4" s="44"/>
      <c r="GK4" s="44"/>
      <c r="GL4" s="44"/>
      <c r="GM4" s="44"/>
      <c r="GN4" s="44"/>
      <c r="GO4" s="44"/>
      <c r="GP4" s="44"/>
      <c r="GQ4" s="44"/>
      <c r="GR4" s="44"/>
      <c r="GS4" s="44"/>
      <c r="GT4" s="44"/>
      <c r="GU4" s="44"/>
      <c r="GV4" s="44"/>
      <c r="GW4" s="44"/>
      <c r="GX4" s="44"/>
      <c r="GY4" s="44"/>
      <c r="GZ4" s="44"/>
      <c r="HA4" s="44"/>
      <c r="HB4" s="44"/>
      <c r="HC4" s="44"/>
      <c r="HD4" s="44"/>
      <c r="HE4" s="44"/>
      <c r="HF4" s="44"/>
      <c r="HG4" s="44"/>
      <c r="HH4" s="44"/>
      <c r="HI4" s="44"/>
      <c r="HJ4" s="44"/>
      <c r="HK4" s="44"/>
      <c r="HL4" s="44"/>
      <c r="HM4" s="44"/>
      <c r="HN4" s="44"/>
      <c r="HO4" s="44"/>
      <c r="HP4" s="44"/>
      <c r="HQ4" s="44"/>
      <c r="HR4" s="44"/>
      <c r="HS4" s="44"/>
      <c r="HT4" s="44"/>
      <c r="HU4" s="44"/>
      <c r="HV4" s="44"/>
      <c r="HW4" s="44"/>
      <c r="HX4" s="44"/>
      <c r="HY4" s="44"/>
      <c r="HZ4" s="44"/>
      <c r="IA4" s="44"/>
      <c r="IB4" s="44"/>
      <c r="IC4" s="44"/>
      <c r="ID4" s="44"/>
      <c r="IE4" s="44"/>
      <c r="IF4" s="44"/>
      <c r="IG4" s="44"/>
      <c r="IH4" s="44"/>
      <c r="II4" s="44"/>
      <c r="IJ4" s="44"/>
      <c r="IK4" s="44"/>
      <c r="IL4" s="44"/>
      <c r="IM4" s="44"/>
      <c r="IN4" s="44"/>
      <c r="IO4" s="44"/>
      <c r="IP4" s="44"/>
      <c r="IQ4" s="44"/>
      <c r="IR4" s="44"/>
      <c r="IS4" s="44"/>
      <c r="IT4" s="44"/>
      <c r="IU4" s="44"/>
      <c r="IV4" s="44"/>
    </row>
    <row r="5" spans="1:256" s="45" customFormat="1" ht="15" customHeight="1">
      <c r="A5" s="62"/>
      <c r="B5" s="46" t="s">
        <v>1</v>
      </c>
      <c r="C5" s="102">
        <v>2017</v>
      </c>
      <c r="D5" s="103"/>
      <c r="E5" s="103"/>
      <c r="F5" s="104"/>
      <c r="G5" s="104"/>
      <c r="H5" s="104"/>
      <c r="I5" s="104"/>
      <c r="J5" s="104"/>
      <c r="K5" s="104"/>
      <c r="L5" s="105"/>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c r="EH5" s="44"/>
      <c r="EI5" s="44"/>
      <c r="EJ5" s="44"/>
      <c r="EK5" s="44"/>
      <c r="EL5" s="44"/>
      <c r="EM5" s="44"/>
      <c r="EN5" s="44"/>
      <c r="EO5" s="44"/>
      <c r="EP5" s="44"/>
      <c r="EQ5" s="44"/>
      <c r="ER5" s="44"/>
      <c r="ES5" s="44"/>
      <c r="ET5" s="44"/>
      <c r="EU5" s="44"/>
      <c r="EV5" s="44"/>
      <c r="EW5" s="44"/>
      <c r="EX5" s="44"/>
      <c r="EY5" s="44"/>
      <c r="EZ5" s="44"/>
      <c r="FA5" s="44"/>
      <c r="FB5" s="44"/>
      <c r="FC5" s="44"/>
      <c r="FD5" s="44"/>
      <c r="FE5" s="44"/>
      <c r="FF5" s="44"/>
      <c r="FG5" s="44"/>
      <c r="FH5" s="44"/>
      <c r="FI5" s="44"/>
      <c r="FJ5" s="44"/>
      <c r="FK5" s="44"/>
      <c r="FL5" s="44"/>
      <c r="FM5" s="44"/>
      <c r="FN5" s="44"/>
      <c r="FO5" s="44"/>
      <c r="FP5" s="44"/>
      <c r="FQ5" s="44"/>
      <c r="FR5" s="44"/>
      <c r="FS5" s="44"/>
      <c r="FT5" s="44"/>
      <c r="FU5" s="44"/>
      <c r="FV5" s="44"/>
      <c r="FW5" s="44"/>
      <c r="FX5" s="44"/>
      <c r="FY5" s="44"/>
      <c r="FZ5" s="44"/>
      <c r="GA5" s="44"/>
      <c r="GB5" s="44"/>
      <c r="GC5" s="44"/>
      <c r="GD5" s="44"/>
      <c r="GE5" s="44"/>
      <c r="GF5" s="44"/>
      <c r="GG5" s="44"/>
      <c r="GH5" s="44"/>
      <c r="GI5" s="44"/>
      <c r="GJ5" s="44"/>
      <c r="GK5" s="44"/>
      <c r="GL5" s="44"/>
      <c r="GM5" s="44"/>
      <c r="GN5" s="44"/>
      <c r="GO5" s="44"/>
      <c r="GP5" s="44"/>
      <c r="GQ5" s="44"/>
      <c r="GR5" s="44"/>
      <c r="GS5" s="44"/>
      <c r="GT5" s="44"/>
      <c r="GU5" s="44"/>
      <c r="GV5" s="44"/>
      <c r="GW5" s="44"/>
      <c r="GX5" s="44"/>
      <c r="GY5" s="44"/>
      <c r="GZ5" s="44"/>
      <c r="HA5" s="44"/>
      <c r="HB5" s="44"/>
      <c r="HC5" s="44"/>
      <c r="HD5" s="44"/>
      <c r="HE5" s="44"/>
      <c r="HF5" s="44"/>
      <c r="HG5" s="44"/>
      <c r="HH5" s="44"/>
      <c r="HI5" s="44"/>
      <c r="HJ5" s="44"/>
      <c r="HK5" s="44"/>
      <c r="HL5" s="44"/>
      <c r="HM5" s="44"/>
      <c r="HN5" s="44"/>
      <c r="HO5" s="44"/>
      <c r="HP5" s="44"/>
      <c r="HQ5" s="44"/>
      <c r="HR5" s="44"/>
      <c r="HS5" s="44"/>
      <c r="HT5" s="44"/>
      <c r="HU5" s="44"/>
      <c r="HV5" s="44"/>
      <c r="HW5" s="44"/>
      <c r="HX5" s="44"/>
      <c r="HY5" s="44"/>
      <c r="HZ5" s="44"/>
      <c r="IA5" s="44"/>
      <c r="IB5" s="44"/>
      <c r="IC5" s="44"/>
      <c r="ID5" s="44"/>
      <c r="IE5" s="44"/>
      <c r="IF5" s="44"/>
      <c r="IG5" s="44"/>
      <c r="IH5" s="44"/>
      <c r="II5" s="44"/>
      <c r="IJ5" s="44"/>
      <c r="IK5" s="44"/>
      <c r="IL5" s="44"/>
      <c r="IM5" s="44"/>
      <c r="IN5" s="44"/>
      <c r="IO5" s="44"/>
      <c r="IP5" s="44"/>
      <c r="IQ5" s="44"/>
      <c r="IR5" s="44"/>
      <c r="IS5" s="44"/>
      <c r="IT5" s="44"/>
      <c r="IU5" s="44"/>
      <c r="IV5" s="44"/>
    </row>
    <row r="6" spans="1:256" s="45" customFormat="1" ht="15" customHeight="1">
      <c r="A6" s="62"/>
      <c r="B6" s="46" t="s">
        <v>2</v>
      </c>
      <c r="C6" s="92">
        <v>12</v>
      </c>
      <c r="D6" s="93"/>
      <c r="E6" s="93"/>
      <c r="F6" s="90"/>
      <c r="G6" s="90"/>
      <c r="H6" s="90"/>
      <c r="I6" s="90"/>
      <c r="J6" s="90"/>
      <c r="K6" s="90"/>
      <c r="L6" s="91"/>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c r="EH6" s="44"/>
      <c r="EI6" s="44"/>
      <c r="EJ6" s="44"/>
      <c r="EK6" s="44"/>
      <c r="EL6" s="44"/>
      <c r="EM6" s="44"/>
      <c r="EN6" s="44"/>
      <c r="EO6" s="44"/>
      <c r="EP6" s="44"/>
      <c r="EQ6" s="44"/>
      <c r="ER6" s="44"/>
      <c r="ES6" s="44"/>
      <c r="ET6" s="44"/>
      <c r="EU6" s="44"/>
      <c r="EV6" s="44"/>
      <c r="EW6" s="44"/>
      <c r="EX6" s="44"/>
      <c r="EY6" s="44"/>
      <c r="EZ6" s="44"/>
      <c r="FA6" s="44"/>
      <c r="FB6" s="44"/>
      <c r="FC6" s="44"/>
      <c r="FD6" s="44"/>
      <c r="FE6" s="44"/>
      <c r="FF6" s="44"/>
      <c r="FG6" s="44"/>
      <c r="FH6" s="44"/>
      <c r="FI6" s="44"/>
      <c r="FJ6" s="44"/>
      <c r="FK6" s="44"/>
      <c r="FL6" s="44"/>
      <c r="FM6" s="44"/>
      <c r="FN6" s="44"/>
      <c r="FO6" s="44"/>
      <c r="FP6" s="44"/>
      <c r="FQ6" s="44"/>
      <c r="FR6" s="44"/>
      <c r="FS6" s="44"/>
      <c r="FT6" s="44"/>
      <c r="FU6" s="44"/>
      <c r="FV6" s="44"/>
      <c r="FW6" s="44"/>
      <c r="FX6" s="44"/>
      <c r="FY6" s="44"/>
      <c r="FZ6" s="44"/>
      <c r="GA6" s="44"/>
      <c r="GB6" s="44"/>
      <c r="GC6" s="44"/>
      <c r="GD6" s="44"/>
      <c r="GE6" s="44"/>
      <c r="GF6" s="44"/>
      <c r="GG6" s="44"/>
      <c r="GH6" s="44"/>
      <c r="GI6" s="44"/>
      <c r="GJ6" s="44"/>
      <c r="GK6" s="44"/>
      <c r="GL6" s="44"/>
      <c r="GM6" s="44"/>
      <c r="GN6" s="44"/>
      <c r="GO6" s="44"/>
      <c r="GP6" s="44"/>
      <c r="GQ6" s="44"/>
      <c r="GR6" s="44"/>
      <c r="GS6" s="44"/>
      <c r="GT6" s="44"/>
      <c r="GU6" s="44"/>
      <c r="GV6" s="44"/>
      <c r="GW6" s="44"/>
      <c r="GX6" s="44"/>
      <c r="GY6" s="44"/>
      <c r="GZ6" s="44"/>
      <c r="HA6" s="44"/>
      <c r="HB6" s="44"/>
      <c r="HC6" s="44"/>
      <c r="HD6" s="44"/>
      <c r="HE6" s="44"/>
      <c r="HF6" s="44"/>
      <c r="HG6" s="44"/>
      <c r="HH6" s="44"/>
      <c r="HI6" s="44"/>
      <c r="HJ6" s="44"/>
      <c r="HK6" s="44"/>
      <c r="HL6" s="44"/>
      <c r="HM6" s="44"/>
      <c r="HN6" s="44"/>
      <c r="HO6" s="44"/>
      <c r="HP6" s="44"/>
      <c r="HQ6" s="44"/>
      <c r="HR6" s="44"/>
      <c r="HS6" s="44"/>
      <c r="HT6" s="44"/>
      <c r="HU6" s="44"/>
      <c r="HV6" s="44"/>
      <c r="HW6" s="44"/>
      <c r="HX6" s="44"/>
      <c r="HY6" s="44"/>
      <c r="HZ6" s="44"/>
      <c r="IA6" s="44"/>
      <c r="IB6" s="44"/>
      <c r="IC6" s="44"/>
      <c r="ID6" s="44"/>
      <c r="IE6" s="44"/>
      <c r="IF6" s="44"/>
      <c r="IG6" s="44"/>
      <c r="IH6" s="44"/>
      <c r="II6" s="44"/>
      <c r="IJ6" s="44"/>
      <c r="IK6" s="44"/>
      <c r="IL6" s="44"/>
      <c r="IM6" s="44"/>
      <c r="IN6" s="44"/>
      <c r="IO6" s="44"/>
      <c r="IP6" s="44"/>
      <c r="IQ6" s="44"/>
      <c r="IR6" s="44"/>
      <c r="IS6" s="44"/>
      <c r="IT6" s="44"/>
      <c r="IU6" s="44"/>
      <c r="IV6" s="44"/>
    </row>
    <row r="7" spans="1:256" s="45" customFormat="1" ht="15" customHeight="1">
      <c r="A7" s="62"/>
      <c r="B7" s="46" t="s">
        <v>12</v>
      </c>
      <c r="C7" s="87">
        <v>12</v>
      </c>
      <c r="D7" s="88"/>
      <c r="E7" s="88"/>
      <c r="F7" s="89"/>
      <c r="G7" s="90"/>
      <c r="H7" s="90"/>
      <c r="I7" s="90"/>
      <c r="J7" s="90"/>
      <c r="K7" s="90"/>
      <c r="L7" s="91"/>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c r="EH7" s="44"/>
      <c r="EI7" s="44"/>
      <c r="EJ7" s="44"/>
      <c r="EK7" s="44"/>
      <c r="EL7" s="44"/>
      <c r="EM7" s="44"/>
      <c r="EN7" s="44"/>
      <c r="EO7" s="44"/>
      <c r="EP7" s="44"/>
      <c r="EQ7" s="44"/>
      <c r="ER7" s="44"/>
      <c r="ES7" s="44"/>
      <c r="ET7" s="44"/>
      <c r="EU7" s="44"/>
      <c r="EV7" s="44"/>
      <c r="EW7" s="44"/>
      <c r="EX7" s="44"/>
      <c r="EY7" s="44"/>
      <c r="EZ7" s="44"/>
      <c r="FA7" s="44"/>
      <c r="FB7" s="44"/>
      <c r="FC7" s="44"/>
      <c r="FD7" s="44"/>
      <c r="FE7" s="44"/>
      <c r="FF7" s="44"/>
      <c r="FG7" s="44"/>
      <c r="FH7" s="44"/>
      <c r="FI7" s="44"/>
      <c r="FJ7" s="44"/>
      <c r="FK7" s="44"/>
      <c r="FL7" s="44"/>
      <c r="FM7" s="44"/>
      <c r="FN7" s="44"/>
      <c r="FO7" s="44"/>
      <c r="FP7" s="44"/>
      <c r="FQ7" s="44"/>
      <c r="FR7" s="44"/>
      <c r="FS7" s="44"/>
      <c r="FT7" s="44"/>
      <c r="FU7" s="44"/>
      <c r="FV7" s="44"/>
      <c r="FW7" s="44"/>
      <c r="FX7" s="44"/>
      <c r="FY7" s="44"/>
      <c r="FZ7" s="44"/>
      <c r="GA7" s="44"/>
      <c r="GB7" s="44"/>
      <c r="GC7" s="44"/>
      <c r="GD7" s="44"/>
      <c r="GE7" s="44"/>
      <c r="GF7" s="44"/>
      <c r="GG7" s="44"/>
      <c r="GH7" s="44"/>
      <c r="GI7" s="44"/>
      <c r="GJ7" s="44"/>
      <c r="GK7" s="44"/>
      <c r="GL7" s="44"/>
      <c r="GM7" s="44"/>
      <c r="GN7" s="44"/>
      <c r="GO7" s="44"/>
      <c r="GP7" s="44"/>
      <c r="GQ7" s="44"/>
      <c r="GR7" s="44"/>
      <c r="GS7" s="44"/>
      <c r="GT7" s="44"/>
      <c r="GU7" s="44"/>
      <c r="GV7" s="44"/>
      <c r="GW7" s="44"/>
      <c r="GX7" s="44"/>
      <c r="GY7" s="44"/>
      <c r="GZ7" s="44"/>
      <c r="HA7" s="44"/>
      <c r="HB7" s="44"/>
      <c r="HC7" s="44"/>
      <c r="HD7" s="44"/>
      <c r="HE7" s="44"/>
      <c r="HF7" s="44"/>
      <c r="HG7" s="44"/>
      <c r="HH7" s="44"/>
      <c r="HI7" s="44"/>
      <c r="HJ7" s="44"/>
      <c r="HK7" s="44"/>
      <c r="HL7" s="44"/>
      <c r="HM7" s="44"/>
      <c r="HN7" s="44"/>
      <c r="HO7" s="44"/>
      <c r="HP7" s="44"/>
      <c r="HQ7" s="44"/>
      <c r="HR7" s="44"/>
      <c r="HS7" s="44"/>
      <c r="HT7" s="44"/>
      <c r="HU7" s="44"/>
      <c r="HV7" s="44"/>
      <c r="HW7" s="44"/>
      <c r="HX7" s="44"/>
      <c r="HY7" s="44"/>
      <c r="HZ7" s="44"/>
      <c r="IA7" s="44"/>
      <c r="IB7" s="44"/>
      <c r="IC7" s="44"/>
      <c r="ID7" s="44"/>
      <c r="IE7" s="44"/>
      <c r="IF7" s="44"/>
      <c r="IG7" s="44"/>
      <c r="IH7" s="44"/>
      <c r="II7" s="44"/>
      <c r="IJ7" s="44"/>
      <c r="IK7" s="44"/>
      <c r="IL7" s="44"/>
      <c r="IM7" s="44"/>
      <c r="IN7" s="44"/>
      <c r="IO7" s="44"/>
      <c r="IP7" s="44"/>
      <c r="IQ7" s="44"/>
      <c r="IR7" s="44"/>
      <c r="IS7" s="44"/>
      <c r="IT7" s="44"/>
      <c r="IU7" s="44"/>
      <c r="IV7" s="44"/>
    </row>
    <row r="8" spans="1:256" s="45" customFormat="1" ht="39" customHeight="1">
      <c r="A8" s="62"/>
      <c r="B8" s="94" t="s">
        <v>87</v>
      </c>
      <c r="C8" s="95"/>
      <c r="D8" s="95"/>
      <c r="E8" s="95"/>
      <c r="F8" s="95"/>
      <c r="G8" s="95"/>
      <c r="H8" s="95"/>
      <c r="I8" s="95"/>
      <c r="J8" s="95"/>
      <c r="K8" s="95"/>
      <c r="L8" s="96"/>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c r="BC8" s="44"/>
      <c r="BD8" s="44"/>
      <c r="BE8" s="44"/>
      <c r="BF8" s="44"/>
      <c r="BG8" s="44"/>
      <c r="BH8" s="44"/>
      <c r="BI8" s="44"/>
      <c r="BJ8" s="44"/>
      <c r="BK8" s="44"/>
      <c r="BL8" s="44"/>
      <c r="BM8" s="44"/>
      <c r="BN8" s="44"/>
      <c r="BO8" s="44"/>
      <c r="BP8" s="44"/>
      <c r="BQ8" s="44"/>
      <c r="BR8" s="44"/>
      <c r="BS8" s="44"/>
      <c r="BT8" s="44"/>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c r="EH8" s="44"/>
      <c r="EI8" s="44"/>
      <c r="EJ8" s="44"/>
      <c r="EK8" s="44"/>
      <c r="EL8" s="44"/>
      <c r="EM8" s="44"/>
      <c r="EN8" s="44"/>
      <c r="EO8" s="44"/>
      <c r="EP8" s="44"/>
      <c r="EQ8" s="44"/>
      <c r="ER8" s="44"/>
      <c r="ES8" s="44"/>
      <c r="ET8" s="44"/>
      <c r="EU8" s="44"/>
      <c r="EV8" s="44"/>
      <c r="EW8" s="44"/>
      <c r="EX8" s="44"/>
      <c r="EY8" s="44"/>
      <c r="EZ8" s="44"/>
      <c r="FA8" s="44"/>
      <c r="FB8" s="44"/>
      <c r="FC8" s="44"/>
      <c r="FD8" s="44"/>
      <c r="FE8" s="44"/>
      <c r="FF8" s="44"/>
      <c r="FG8" s="44"/>
      <c r="FH8" s="44"/>
      <c r="FI8" s="44"/>
      <c r="FJ8" s="44"/>
      <c r="FK8" s="44"/>
      <c r="FL8" s="44"/>
      <c r="FM8" s="44"/>
      <c r="FN8" s="44"/>
      <c r="FO8" s="44"/>
      <c r="FP8" s="44"/>
      <c r="FQ8" s="44"/>
      <c r="FR8" s="44"/>
      <c r="FS8" s="44"/>
      <c r="FT8" s="44"/>
      <c r="FU8" s="44"/>
      <c r="FV8" s="44"/>
      <c r="FW8" s="44"/>
      <c r="FX8" s="44"/>
      <c r="FY8" s="44"/>
      <c r="FZ8" s="44"/>
      <c r="GA8" s="44"/>
      <c r="GB8" s="44"/>
      <c r="GC8" s="44"/>
      <c r="GD8" s="44"/>
      <c r="GE8" s="44"/>
      <c r="GF8" s="44"/>
      <c r="GG8" s="44"/>
      <c r="GH8" s="44"/>
      <c r="GI8" s="44"/>
      <c r="GJ8" s="44"/>
      <c r="GK8" s="44"/>
      <c r="GL8" s="44"/>
      <c r="GM8" s="44"/>
      <c r="GN8" s="44"/>
      <c r="GO8" s="44"/>
      <c r="GP8" s="44"/>
      <c r="GQ8" s="44"/>
      <c r="GR8" s="44"/>
      <c r="GS8" s="44"/>
      <c r="GT8" s="44"/>
      <c r="GU8" s="44"/>
      <c r="GV8" s="44"/>
      <c r="GW8" s="44"/>
      <c r="GX8" s="44"/>
      <c r="GY8" s="44"/>
      <c r="GZ8" s="44"/>
      <c r="HA8" s="44"/>
      <c r="HB8" s="44"/>
      <c r="HC8" s="44"/>
      <c r="HD8" s="44"/>
      <c r="HE8" s="44"/>
      <c r="HF8" s="44"/>
      <c r="HG8" s="44"/>
      <c r="HH8" s="44"/>
      <c r="HI8" s="44"/>
      <c r="HJ8" s="44"/>
      <c r="HK8" s="44"/>
      <c r="HL8" s="44"/>
      <c r="HM8" s="44"/>
      <c r="HN8" s="44"/>
      <c r="HO8" s="44"/>
      <c r="HP8" s="44"/>
      <c r="HQ8" s="44"/>
      <c r="HR8" s="44"/>
      <c r="HS8" s="44"/>
      <c r="HT8" s="44"/>
      <c r="HU8" s="44"/>
      <c r="HV8" s="44"/>
      <c r="HW8" s="44"/>
      <c r="HX8" s="44"/>
      <c r="HY8" s="44"/>
      <c r="HZ8" s="44"/>
      <c r="IA8" s="44"/>
      <c r="IB8" s="44"/>
      <c r="IC8" s="44"/>
      <c r="ID8" s="44"/>
      <c r="IE8" s="44"/>
      <c r="IF8" s="44"/>
      <c r="IG8" s="44"/>
      <c r="IH8" s="44"/>
      <c r="II8" s="44"/>
      <c r="IJ8" s="44"/>
      <c r="IK8" s="44"/>
      <c r="IL8" s="44"/>
      <c r="IM8" s="44"/>
      <c r="IN8" s="44"/>
      <c r="IO8" s="44"/>
      <c r="IP8" s="44"/>
      <c r="IQ8" s="44"/>
      <c r="IR8" s="44"/>
      <c r="IS8" s="44"/>
      <c r="IT8" s="44"/>
      <c r="IU8" s="44"/>
      <c r="IV8" s="44"/>
    </row>
    <row r="9" spans="1:256" s="45" customFormat="1" ht="15" customHeight="1">
      <c r="A9" s="62"/>
      <c r="B9" s="10"/>
      <c r="C9" s="10"/>
      <c r="D9" s="48"/>
      <c r="E9" s="48"/>
      <c r="F9" s="9"/>
      <c r="G9" s="9"/>
      <c r="H9" s="9"/>
      <c r="I9" s="9"/>
      <c r="J9" s="9"/>
      <c r="K9" s="9"/>
      <c r="L9" s="9"/>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c r="BI9" s="44"/>
      <c r="BJ9" s="44"/>
      <c r="BK9" s="44"/>
      <c r="BL9" s="44"/>
      <c r="BM9" s="44"/>
      <c r="BN9" s="44"/>
      <c r="BO9" s="44"/>
      <c r="BP9" s="44"/>
      <c r="BQ9" s="44"/>
      <c r="BR9" s="44"/>
      <c r="BS9" s="44"/>
      <c r="BT9" s="44"/>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c r="EH9" s="44"/>
      <c r="EI9" s="44"/>
      <c r="EJ9" s="44"/>
      <c r="EK9" s="44"/>
      <c r="EL9" s="44"/>
      <c r="EM9" s="44"/>
      <c r="EN9" s="44"/>
      <c r="EO9" s="44"/>
      <c r="EP9" s="44"/>
      <c r="EQ9" s="44"/>
      <c r="ER9" s="44"/>
      <c r="ES9" s="44"/>
      <c r="ET9" s="44"/>
      <c r="EU9" s="44"/>
      <c r="EV9" s="44"/>
      <c r="EW9" s="44"/>
      <c r="EX9" s="44"/>
      <c r="EY9" s="44"/>
      <c r="EZ9" s="44"/>
      <c r="FA9" s="44"/>
      <c r="FB9" s="44"/>
      <c r="FC9" s="44"/>
      <c r="FD9" s="44"/>
      <c r="FE9" s="44"/>
      <c r="FF9" s="44"/>
      <c r="FG9" s="44"/>
      <c r="FH9" s="44"/>
      <c r="FI9" s="44"/>
      <c r="FJ9" s="44"/>
      <c r="FK9" s="44"/>
      <c r="FL9" s="44"/>
      <c r="FM9" s="44"/>
      <c r="FN9" s="44"/>
      <c r="FO9" s="44"/>
      <c r="FP9" s="44"/>
      <c r="FQ9" s="44"/>
      <c r="FR9" s="44"/>
      <c r="FS9" s="44"/>
      <c r="FT9" s="44"/>
      <c r="FU9" s="44"/>
      <c r="FV9" s="44"/>
      <c r="FW9" s="44"/>
      <c r="FX9" s="44"/>
      <c r="FY9" s="44"/>
      <c r="FZ9" s="44"/>
      <c r="GA9" s="44"/>
      <c r="GB9" s="44"/>
      <c r="GC9" s="44"/>
      <c r="GD9" s="44"/>
      <c r="GE9" s="44"/>
      <c r="GF9" s="44"/>
      <c r="GG9" s="44"/>
      <c r="GH9" s="44"/>
      <c r="GI9" s="44"/>
      <c r="GJ9" s="44"/>
      <c r="GK9" s="44"/>
      <c r="GL9" s="44"/>
      <c r="GM9" s="44"/>
      <c r="GN9" s="44"/>
      <c r="GO9" s="44"/>
      <c r="GP9" s="44"/>
      <c r="GQ9" s="44"/>
      <c r="GR9" s="44"/>
      <c r="GS9" s="44"/>
      <c r="GT9" s="44"/>
      <c r="GU9" s="44"/>
      <c r="GV9" s="44"/>
      <c r="GW9" s="44"/>
      <c r="GX9" s="44"/>
      <c r="GY9" s="44"/>
      <c r="GZ9" s="44"/>
      <c r="HA9" s="44"/>
      <c r="HB9" s="44"/>
      <c r="HC9" s="44"/>
      <c r="HD9" s="44"/>
      <c r="HE9" s="44"/>
      <c r="HF9" s="44"/>
      <c r="HG9" s="44"/>
      <c r="HH9" s="44"/>
      <c r="HI9" s="44"/>
      <c r="HJ9" s="44"/>
      <c r="HK9" s="44"/>
      <c r="HL9" s="44"/>
      <c r="HM9" s="44"/>
      <c r="HN9" s="44"/>
      <c r="HO9" s="44"/>
      <c r="HP9" s="44"/>
      <c r="HQ9" s="44"/>
      <c r="HR9" s="44"/>
      <c r="HS9" s="44"/>
      <c r="HT9" s="44"/>
      <c r="HU9" s="44"/>
      <c r="HV9" s="44"/>
      <c r="HW9" s="44"/>
      <c r="HX9" s="44"/>
      <c r="HY9" s="44"/>
      <c r="HZ9" s="44"/>
      <c r="IA9" s="44"/>
      <c r="IB9" s="44"/>
      <c r="IC9" s="44"/>
      <c r="ID9" s="44"/>
      <c r="IE9" s="44"/>
      <c r="IF9" s="44"/>
      <c r="IG9" s="44"/>
      <c r="IH9" s="44"/>
      <c r="II9" s="44"/>
      <c r="IJ9" s="44"/>
      <c r="IK9" s="44"/>
      <c r="IL9" s="44"/>
      <c r="IM9" s="44"/>
      <c r="IN9" s="44"/>
      <c r="IO9" s="44"/>
      <c r="IP9" s="44"/>
      <c r="IQ9" s="44"/>
      <c r="IR9" s="44"/>
      <c r="IS9" s="44"/>
      <c r="IT9" s="44"/>
      <c r="IU9" s="44"/>
      <c r="IV9" s="44"/>
    </row>
    <row r="10" spans="1:256" s="45" customFormat="1" ht="12.75" customHeight="1">
      <c r="A10" s="63"/>
      <c r="B10" s="49"/>
      <c r="C10" s="50"/>
      <c r="D10" s="50"/>
      <c r="E10" s="50"/>
      <c r="F10" s="51"/>
      <c r="G10" s="51"/>
      <c r="H10" s="51"/>
      <c r="I10" s="52"/>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c r="BT10" s="52"/>
      <c r="BU10" s="52"/>
      <c r="BV10" s="52"/>
      <c r="BW10" s="52"/>
      <c r="BX10" s="52"/>
      <c r="BY10" s="52"/>
      <c r="BZ10" s="52"/>
      <c r="CA10" s="52"/>
      <c r="CB10" s="52"/>
      <c r="CC10" s="52"/>
      <c r="CD10" s="52"/>
      <c r="CE10" s="52"/>
      <c r="CF10" s="52"/>
      <c r="CG10" s="52"/>
      <c r="CH10" s="52"/>
      <c r="CI10" s="52"/>
      <c r="CJ10" s="52"/>
      <c r="CK10" s="52"/>
      <c r="CL10" s="52"/>
      <c r="CM10" s="52"/>
      <c r="CN10" s="52"/>
      <c r="CO10" s="52"/>
      <c r="CP10" s="52"/>
      <c r="CQ10" s="52"/>
      <c r="CR10" s="52"/>
      <c r="CS10" s="52"/>
      <c r="CT10" s="52"/>
      <c r="CU10" s="52"/>
      <c r="CV10" s="52"/>
      <c r="CW10" s="52"/>
      <c r="CX10" s="52"/>
      <c r="CY10" s="52"/>
      <c r="CZ10" s="52"/>
      <c r="DA10" s="52"/>
      <c r="DB10" s="52"/>
      <c r="DC10" s="52"/>
      <c r="DD10" s="52"/>
      <c r="DE10" s="52"/>
      <c r="DF10" s="52"/>
      <c r="DG10" s="52"/>
      <c r="DH10" s="52"/>
      <c r="DI10" s="52"/>
      <c r="DJ10" s="52"/>
      <c r="DK10" s="52"/>
      <c r="DL10" s="52"/>
      <c r="DM10" s="52"/>
      <c r="DN10" s="52"/>
      <c r="DO10" s="52"/>
      <c r="DP10" s="52"/>
      <c r="DQ10" s="52"/>
      <c r="DR10" s="52"/>
      <c r="DS10" s="52"/>
      <c r="DT10" s="52"/>
      <c r="DU10" s="52"/>
      <c r="DV10" s="52"/>
      <c r="DW10" s="52"/>
      <c r="DX10" s="52"/>
      <c r="DY10" s="52"/>
      <c r="DZ10" s="52"/>
      <c r="EA10" s="52"/>
      <c r="EB10" s="52"/>
      <c r="EC10" s="52"/>
      <c r="ED10" s="52"/>
      <c r="EE10" s="52"/>
      <c r="EF10" s="52"/>
      <c r="EG10" s="52"/>
      <c r="EH10" s="52"/>
      <c r="EI10" s="52"/>
      <c r="EJ10" s="52"/>
      <c r="EK10" s="52"/>
      <c r="EL10" s="52"/>
      <c r="EM10" s="52"/>
      <c r="EN10" s="52"/>
      <c r="EO10" s="52"/>
      <c r="EP10" s="52"/>
      <c r="EQ10" s="52"/>
      <c r="ER10" s="52"/>
      <c r="ES10" s="52"/>
      <c r="ET10" s="52"/>
      <c r="EU10" s="52"/>
      <c r="EV10" s="52"/>
      <c r="EW10" s="52"/>
      <c r="EX10" s="52"/>
      <c r="EY10" s="52"/>
      <c r="EZ10" s="52"/>
      <c r="FA10" s="52"/>
      <c r="FB10" s="52"/>
      <c r="FC10" s="52"/>
      <c r="FD10" s="52"/>
      <c r="FE10" s="52"/>
      <c r="FF10" s="52"/>
      <c r="FG10" s="52"/>
      <c r="FH10" s="52"/>
      <c r="FI10" s="52"/>
      <c r="FJ10" s="52"/>
      <c r="FK10" s="52"/>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c r="GL10" s="52"/>
      <c r="GM10" s="52"/>
      <c r="GN10" s="52"/>
      <c r="GO10" s="52"/>
      <c r="GP10" s="52"/>
      <c r="GQ10" s="52"/>
      <c r="GR10" s="52"/>
      <c r="GS10" s="52"/>
      <c r="GT10" s="52"/>
      <c r="GU10" s="52"/>
      <c r="GV10" s="52"/>
      <c r="GW10" s="52"/>
      <c r="GX10" s="52"/>
      <c r="GY10" s="52"/>
      <c r="GZ10" s="52"/>
      <c r="HA10" s="52"/>
      <c r="HB10" s="52"/>
      <c r="HC10" s="52"/>
      <c r="HD10" s="52"/>
      <c r="HE10" s="52"/>
      <c r="HF10" s="52"/>
      <c r="HG10" s="52"/>
      <c r="HH10" s="52"/>
      <c r="HI10" s="52"/>
      <c r="HJ10" s="52"/>
      <c r="HK10" s="52"/>
      <c r="HL10" s="52"/>
      <c r="HM10" s="52"/>
      <c r="HN10" s="52"/>
      <c r="HO10" s="52"/>
      <c r="HP10" s="52"/>
      <c r="HQ10" s="52"/>
      <c r="HR10" s="52"/>
      <c r="HS10" s="52"/>
      <c r="HT10" s="52"/>
      <c r="HU10" s="52"/>
      <c r="HV10" s="52"/>
      <c r="HW10" s="52"/>
      <c r="HX10" s="52"/>
      <c r="HY10" s="52"/>
      <c r="HZ10" s="52"/>
      <c r="IA10" s="52"/>
      <c r="IB10" s="52"/>
      <c r="IC10" s="52"/>
      <c r="ID10" s="52"/>
      <c r="IE10" s="52"/>
      <c r="IF10" s="52"/>
      <c r="IG10" s="52"/>
      <c r="IH10" s="52"/>
      <c r="II10" s="52"/>
      <c r="IJ10" s="52"/>
      <c r="IK10" s="52"/>
      <c r="IL10" s="52"/>
      <c r="IM10" s="52"/>
      <c r="IN10" s="52"/>
      <c r="IO10" s="52"/>
      <c r="IP10" s="52"/>
      <c r="IQ10" s="52"/>
      <c r="IR10" s="52"/>
      <c r="IS10" s="52"/>
      <c r="IT10" s="52"/>
      <c r="IU10" s="52"/>
      <c r="IV10" s="52"/>
    </row>
    <row r="11" spans="1:256" s="55" customFormat="1" ht="12.75" customHeight="1">
      <c r="A11" s="64"/>
      <c r="B11" s="53" t="s">
        <v>8</v>
      </c>
      <c r="C11" s="54">
        <v>1</v>
      </c>
      <c r="D11" s="54">
        <v>2</v>
      </c>
      <c r="E11" s="54">
        <v>3</v>
      </c>
      <c r="F11" s="54">
        <v>4</v>
      </c>
      <c r="G11" s="54">
        <v>5</v>
      </c>
      <c r="H11" s="54">
        <v>6</v>
      </c>
      <c r="I11" s="54">
        <v>7</v>
      </c>
      <c r="J11" s="54">
        <v>8</v>
      </c>
      <c r="K11" s="54">
        <v>9</v>
      </c>
      <c r="L11" s="54">
        <v>10</v>
      </c>
      <c r="M11" s="54">
        <v>11</v>
      </c>
      <c r="N11" s="54">
        <v>12</v>
      </c>
      <c r="O11" s="54">
        <v>13</v>
      </c>
      <c r="P11" s="54">
        <v>14</v>
      </c>
      <c r="Q11" s="54">
        <v>15</v>
      </c>
      <c r="R11" s="54">
        <v>16</v>
      </c>
      <c r="S11" s="54">
        <v>17</v>
      </c>
      <c r="T11" s="54">
        <v>18</v>
      </c>
      <c r="U11" s="54">
        <v>19</v>
      </c>
      <c r="V11" s="54">
        <v>20</v>
      </c>
      <c r="W11" s="54">
        <v>21</v>
      </c>
      <c r="X11" s="54">
        <v>22</v>
      </c>
      <c r="Y11" s="54">
        <v>23</v>
      </c>
      <c r="Z11" s="54">
        <v>24</v>
      </c>
      <c r="AA11" s="54">
        <v>25</v>
      </c>
      <c r="AB11" s="54">
        <v>26</v>
      </c>
      <c r="AC11" s="54">
        <v>27</v>
      </c>
      <c r="AD11" s="54">
        <v>28</v>
      </c>
      <c r="AE11" s="54">
        <v>29</v>
      </c>
      <c r="AF11" s="54">
        <v>30</v>
      </c>
      <c r="AG11" s="54">
        <v>31</v>
      </c>
      <c r="AH11" s="54">
        <v>32</v>
      </c>
      <c r="AI11" s="54">
        <v>33</v>
      </c>
      <c r="AJ11" s="54">
        <v>34</v>
      </c>
      <c r="AK11" s="54">
        <v>35</v>
      </c>
      <c r="AL11" s="54">
        <v>36</v>
      </c>
      <c r="AM11" s="54">
        <v>37</v>
      </c>
      <c r="AN11" s="54">
        <v>38</v>
      </c>
      <c r="AO11" s="54">
        <v>39</v>
      </c>
      <c r="AP11" s="54">
        <v>40</v>
      </c>
      <c r="AQ11" s="54">
        <v>41</v>
      </c>
      <c r="AR11" s="54">
        <v>42</v>
      </c>
      <c r="AS11" s="54">
        <v>43</v>
      </c>
      <c r="AT11" s="54">
        <v>44</v>
      </c>
      <c r="AU11" s="54">
        <v>45</v>
      </c>
      <c r="AV11" s="54">
        <v>46</v>
      </c>
      <c r="AW11" s="54">
        <v>47</v>
      </c>
      <c r="AX11" s="54">
        <v>48</v>
      </c>
      <c r="AY11" s="54">
        <v>49</v>
      </c>
      <c r="AZ11" s="54">
        <v>50</v>
      </c>
      <c r="BA11" s="54">
        <v>51</v>
      </c>
      <c r="BB11" s="54">
        <v>52</v>
      </c>
      <c r="BC11" s="54">
        <v>53</v>
      </c>
      <c r="BD11" s="54">
        <v>54</v>
      </c>
      <c r="BE11" s="54">
        <v>55</v>
      </c>
      <c r="BF11" s="54">
        <v>56</v>
      </c>
      <c r="BG11" s="54">
        <v>57</v>
      </c>
      <c r="BH11" s="54">
        <v>58</v>
      </c>
      <c r="BI11" s="54">
        <v>59</v>
      </c>
      <c r="BJ11" s="54">
        <v>60</v>
      </c>
      <c r="BK11" s="54">
        <v>61</v>
      </c>
      <c r="BL11" s="54">
        <v>62</v>
      </c>
      <c r="BM11" s="54">
        <v>63</v>
      </c>
      <c r="BN11" s="54">
        <v>64</v>
      </c>
      <c r="BO11" s="54">
        <v>65</v>
      </c>
      <c r="BP11" s="54">
        <v>66</v>
      </c>
      <c r="BQ11" s="54">
        <v>67</v>
      </c>
      <c r="BR11" s="54">
        <v>68</v>
      </c>
      <c r="BS11" s="54">
        <v>69</v>
      </c>
      <c r="BT11" s="54">
        <v>70</v>
      </c>
      <c r="BU11" s="54">
        <v>71</v>
      </c>
      <c r="BV11" s="54">
        <v>72</v>
      </c>
      <c r="BW11" s="54">
        <v>73</v>
      </c>
      <c r="BX11" s="54">
        <v>74</v>
      </c>
      <c r="BY11" s="54">
        <v>75</v>
      </c>
      <c r="BZ11" s="54">
        <v>76</v>
      </c>
      <c r="CA11" s="54">
        <v>77</v>
      </c>
      <c r="CB11" s="54">
        <v>78</v>
      </c>
      <c r="CC11" s="54">
        <v>79</v>
      </c>
      <c r="CD11" s="54">
        <v>80</v>
      </c>
      <c r="CE11" s="54">
        <v>81</v>
      </c>
      <c r="CF11" s="54">
        <v>82</v>
      </c>
      <c r="CG11" s="54">
        <v>83</v>
      </c>
      <c r="CH11" s="54">
        <v>84</v>
      </c>
      <c r="CI11" s="54">
        <v>85</v>
      </c>
      <c r="CJ11" s="54">
        <v>86</v>
      </c>
      <c r="CK11" s="54">
        <v>87</v>
      </c>
      <c r="CL11" s="54">
        <v>88</v>
      </c>
      <c r="CM11" s="54">
        <v>89</v>
      </c>
      <c r="CN11" s="54">
        <v>90</v>
      </c>
      <c r="CO11" s="54">
        <v>91</v>
      </c>
      <c r="CP11" s="54">
        <v>92</v>
      </c>
      <c r="CQ11" s="54">
        <v>93</v>
      </c>
      <c r="CR11" s="54">
        <v>94</v>
      </c>
      <c r="CS11" s="54">
        <v>95</v>
      </c>
      <c r="CT11" s="54">
        <v>96</v>
      </c>
      <c r="CU11" s="54">
        <v>97</v>
      </c>
      <c r="CV11" s="54">
        <v>98</v>
      </c>
      <c r="CW11" s="54">
        <v>99</v>
      </c>
      <c r="CX11" s="54">
        <v>100</v>
      </c>
      <c r="CY11" s="54">
        <v>101</v>
      </c>
      <c r="CZ11" s="54">
        <v>102</v>
      </c>
      <c r="DA11" s="54">
        <v>103</v>
      </c>
      <c r="DB11" s="54">
        <v>104</v>
      </c>
      <c r="DC11" s="54">
        <v>105</v>
      </c>
      <c r="DD11" s="54">
        <v>106</v>
      </c>
      <c r="DE11" s="54">
        <v>107</v>
      </c>
      <c r="DF11" s="54">
        <v>108</v>
      </c>
      <c r="DG11" s="54">
        <v>109</v>
      </c>
      <c r="DH11" s="54">
        <v>110</v>
      </c>
      <c r="DI11" s="54">
        <v>111</v>
      </c>
      <c r="DJ11" s="54">
        <v>112</v>
      </c>
      <c r="DK11" s="54">
        <v>113</v>
      </c>
      <c r="DL11" s="54">
        <v>114</v>
      </c>
      <c r="DM11" s="54">
        <v>115</v>
      </c>
      <c r="DN11" s="54">
        <v>116</v>
      </c>
      <c r="DO11" s="54">
        <v>117</v>
      </c>
      <c r="DP11" s="54">
        <v>118</v>
      </c>
      <c r="DQ11" s="54">
        <v>119</v>
      </c>
      <c r="DR11" s="54">
        <v>120</v>
      </c>
      <c r="DS11" s="54">
        <v>121</v>
      </c>
      <c r="DT11" s="54">
        <v>122</v>
      </c>
      <c r="DU11" s="54">
        <v>123</v>
      </c>
      <c r="DV11" s="54">
        <v>124</v>
      </c>
      <c r="DW11" s="54">
        <v>125</v>
      </c>
      <c r="DX11" s="54">
        <v>126</v>
      </c>
      <c r="DY11" s="54">
        <v>127</v>
      </c>
      <c r="DZ11" s="54">
        <v>128</v>
      </c>
      <c r="EA11" s="54">
        <v>129</v>
      </c>
      <c r="EB11" s="54">
        <v>130</v>
      </c>
      <c r="EC11" s="54">
        <v>131</v>
      </c>
      <c r="ED11" s="54">
        <v>132</v>
      </c>
      <c r="EE11" s="54">
        <v>133</v>
      </c>
      <c r="EF11" s="54">
        <v>134</v>
      </c>
      <c r="EG11" s="54">
        <v>135</v>
      </c>
      <c r="EH11" s="54">
        <v>136</v>
      </c>
      <c r="EI11" s="54">
        <v>137</v>
      </c>
      <c r="EJ11" s="54">
        <v>138</v>
      </c>
      <c r="EK11" s="54">
        <v>139</v>
      </c>
      <c r="EL11" s="54">
        <v>140</v>
      </c>
      <c r="EM11" s="54">
        <v>141</v>
      </c>
      <c r="EN11" s="54">
        <v>142</v>
      </c>
      <c r="EO11" s="54">
        <v>143</v>
      </c>
      <c r="EP11" s="54">
        <v>144</v>
      </c>
      <c r="EQ11" s="54">
        <v>145</v>
      </c>
      <c r="ER11" s="54">
        <v>146</v>
      </c>
      <c r="ES11" s="54">
        <v>147</v>
      </c>
      <c r="ET11" s="54">
        <v>148</v>
      </c>
      <c r="EU11" s="54">
        <v>149</v>
      </c>
      <c r="EV11" s="54">
        <v>150</v>
      </c>
      <c r="EW11" s="54">
        <v>151</v>
      </c>
      <c r="EX11" s="54">
        <v>152</v>
      </c>
      <c r="EY11" s="54">
        <v>153</v>
      </c>
      <c r="EZ11" s="54">
        <v>154</v>
      </c>
      <c r="FA11" s="54">
        <v>155</v>
      </c>
      <c r="FB11" s="54">
        <v>156</v>
      </c>
      <c r="FC11" s="54">
        <v>157</v>
      </c>
      <c r="FD11" s="54">
        <v>158</v>
      </c>
      <c r="FE11" s="54">
        <v>159</v>
      </c>
      <c r="FF11" s="54">
        <v>160</v>
      </c>
      <c r="FG11" s="54">
        <v>161</v>
      </c>
      <c r="FH11" s="54">
        <v>162</v>
      </c>
      <c r="FI11" s="54">
        <v>163</v>
      </c>
      <c r="FJ11" s="54">
        <v>164</v>
      </c>
      <c r="FK11" s="54">
        <v>165</v>
      </c>
      <c r="FL11" s="54">
        <v>166</v>
      </c>
      <c r="FM11" s="54">
        <v>167</v>
      </c>
      <c r="FN11" s="54">
        <v>168</v>
      </c>
      <c r="FO11" s="54">
        <v>169</v>
      </c>
      <c r="FP11" s="54">
        <v>170</v>
      </c>
      <c r="FQ11" s="54">
        <v>171</v>
      </c>
      <c r="FR11" s="54">
        <v>172</v>
      </c>
      <c r="FS11" s="54">
        <v>173</v>
      </c>
      <c r="FT11" s="54">
        <v>174</v>
      </c>
      <c r="FU11" s="54">
        <v>175</v>
      </c>
      <c r="FV11" s="54">
        <v>176</v>
      </c>
      <c r="FW11" s="54">
        <v>177</v>
      </c>
      <c r="FX11" s="54">
        <v>178</v>
      </c>
      <c r="FY11" s="54">
        <v>179</v>
      </c>
      <c r="FZ11" s="54">
        <v>180</v>
      </c>
      <c r="GA11" s="54">
        <v>181</v>
      </c>
      <c r="GB11" s="54">
        <v>182</v>
      </c>
      <c r="GC11" s="54">
        <v>183</v>
      </c>
      <c r="GD11" s="54">
        <v>184</v>
      </c>
      <c r="GE11" s="54">
        <v>185</v>
      </c>
      <c r="GF11" s="54">
        <v>186</v>
      </c>
      <c r="GG11" s="54">
        <v>187</v>
      </c>
      <c r="GH11" s="54">
        <v>188</v>
      </c>
      <c r="GI11" s="54">
        <v>189</v>
      </c>
      <c r="GJ11" s="54">
        <v>190</v>
      </c>
      <c r="GK11" s="54">
        <v>191</v>
      </c>
      <c r="GL11" s="54">
        <v>192</v>
      </c>
      <c r="GM11" s="54">
        <v>193</v>
      </c>
      <c r="GN11" s="54">
        <v>194</v>
      </c>
      <c r="GO11" s="54">
        <v>195</v>
      </c>
      <c r="GP11" s="54">
        <v>196</v>
      </c>
      <c r="GQ11" s="54">
        <v>197</v>
      </c>
      <c r="GR11" s="54">
        <v>198</v>
      </c>
      <c r="GS11" s="54">
        <v>199</v>
      </c>
      <c r="GT11" s="54">
        <v>200</v>
      </c>
      <c r="GU11" s="54">
        <v>201</v>
      </c>
      <c r="GV11" s="54">
        <v>202</v>
      </c>
      <c r="GW11" s="54">
        <v>203</v>
      </c>
      <c r="GX11" s="54">
        <v>204</v>
      </c>
      <c r="GY11" s="54">
        <v>205</v>
      </c>
      <c r="GZ11" s="54">
        <v>206</v>
      </c>
      <c r="HA11" s="54">
        <v>207</v>
      </c>
      <c r="HB11" s="54">
        <v>208</v>
      </c>
      <c r="HC11" s="54">
        <v>209</v>
      </c>
      <c r="HD11" s="54">
        <v>210</v>
      </c>
      <c r="HE11" s="54">
        <v>211</v>
      </c>
      <c r="HF11" s="54">
        <v>212</v>
      </c>
      <c r="HG11" s="54">
        <v>213</v>
      </c>
      <c r="HH11" s="54">
        <v>214</v>
      </c>
      <c r="HI11" s="54">
        <v>215</v>
      </c>
      <c r="HJ11" s="54">
        <v>216</v>
      </c>
      <c r="HK11" s="54">
        <v>217</v>
      </c>
      <c r="HL11" s="54">
        <v>218</v>
      </c>
      <c r="HM11" s="54">
        <v>219</v>
      </c>
      <c r="HN11" s="54">
        <v>220</v>
      </c>
      <c r="HO11" s="54">
        <v>221</v>
      </c>
      <c r="HP11" s="54">
        <v>222</v>
      </c>
      <c r="HQ11" s="54">
        <v>223</v>
      </c>
      <c r="HR11" s="54">
        <v>224</v>
      </c>
      <c r="HS11" s="54">
        <v>225</v>
      </c>
      <c r="HT11" s="54">
        <v>226</v>
      </c>
      <c r="HU11" s="54">
        <v>227</v>
      </c>
      <c r="HV11" s="54">
        <v>228</v>
      </c>
      <c r="HW11" s="54">
        <v>229</v>
      </c>
      <c r="HX11" s="54">
        <v>230</v>
      </c>
      <c r="HY11" s="54">
        <v>231</v>
      </c>
      <c r="HZ11" s="54">
        <v>232</v>
      </c>
      <c r="IA11" s="54">
        <v>233</v>
      </c>
      <c r="IB11" s="54">
        <v>234</v>
      </c>
      <c r="IC11" s="54">
        <v>235</v>
      </c>
      <c r="ID11" s="54">
        <v>236</v>
      </c>
      <c r="IE11" s="54">
        <v>237</v>
      </c>
      <c r="IF11" s="54">
        <v>238</v>
      </c>
      <c r="IG11" s="54">
        <v>239</v>
      </c>
      <c r="IH11" s="54">
        <v>240</v>
      </c>
      <c r="II11" s="54">
        <v>241</v>
      </c>
      <c r="IJ11" s="54">
        <v>242</v>
      </c>
      <c r="IK11" s="54">
        <v>243</v>
      </c>
      <c r="IL11" s="54">
        <v>244</v>
      </c>
      <c r="IM11" s="54">
        <v>245</v>
      </c>
      <c r="IN11" s="54">
        <v>246</v>
      </c>
      <c r="IO11" s="54">
        <v>247</v>
      </c>
      <c r="IP11" s="54">
        <v>248</v>
      </c>
      <c r="IQ11" s="54">
        <v>249</v>
      </c>
      <c r="IR11" s="54">
        <v>250</v>
      </c>
      <c r="IS11" s="54">
        <v>251</v>
      </c>
      <c r="IT11" s="54">
        <v>252</v>
      </c>
      <c r="IU11" s="54">
        <v>253</v>
      </c>
      <c r="IV11" s="54">
        <v>254</v>
      </c>
    </row>
    <row r="12" spans="1:256" s="55" customFormat="1" ht="30" customHeight="1">
      <c r="A12" s="64"/>
      <c r="B12" s="53" t="s">
        <v>53</v>
      </c>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c r="FO12" s="54"/>
      <c r="FP12" s="54"/>
      <c r="FQ12" s="54"/>
      <c r="FR12" s="54"/>
      <c r="FS12" s="54"/>
      <c r="FT12" s="54"/>
      <c r="FU12" s="54"/>
      <c r="FV12" s="54"/>
      <c r="FW12" s="54"/>
      <c r="FX12" s="54"/>
      <c r="FY12" s="54"/>
      <c r="FZ12" s="54"/>
      <c r="GA12" s="54"/>
      <c r="GB12" s="54"/>
      <c r="GC12" s="54"/>
      <c r="GD12" s="54"/>
      <c r="GE12" s="54"/>
      <c r="GF12" s="54"/>
      <c r="GG12" s="54"/>
      <c r="GH12" s="54"/>
      <c r="GI12" s="54"/>
      <c r="GJ12" s="54"/>
      <c r="GK12" s="54"/>
      <c r="GL12" s="54"/>
      <c r="GM12" s="54"/>
      <c r="GN12" s="54"/>
      <c r="GO12" s="54"/>
      <c r="GP12" s="54"/>
      <c r="GQ12" s="54"/>
      <c r="GR12" s="54"/>
      <c r="GS12" s="54"/>
      <c r="GT12" s="54"/>
      <c r="GU12" s="54"/>
      <c r="GV12" s="54"/>
      <c r="GW12" s="54"/>
      <c r="GX12" s="54"/>
      <c r="GY12" s="54"/>
      <c r="GZ12" s="54"/>
      <c r="HA12" s="54"/>
      <c r="HB12" s="54"/>
      <c r="HC12" s="54"/>
      <c r="HD12" s="54"/>
      <c r="HE12" s="54"/>
      <c r="HF12" s="54"/>
      <c r="HG12" s="54"/>
      <c r="HH12" s="54"/>
      <c r="HI12" s="54"/>
      <c r="HJ12" s="54"/>
      <c r="HK12" s="54"/>
      <c r="HL12" s="54"/>
      <c r="HM12" s="54"/>
      <c r="HN12" s="54"/>
      <c r="HO12" s="54"/>
      <c r="HP12" s="54"/>
      <c r="HQ12" s="54"/>
      <c r="HR12" s="54"/>
      <c r="HS12" s="54"/>
      <c r="HT12" s="54"/>
      <c r="HU12" s="54"/>
      <c r="HV12" s="54"/>
      <c r="HW12" s="54"/>
      <c r="HX12" s="54"/>
      <c r="HY12" s="54"/>
      <c r="HZ12" s="54"/>
      <c r="IA12" s="54"/>
      <c r="IB12" s="54"/>
      <c r="IC12" s="54"/>
      <c r="ID12" s="54"/>
      <c r="IE12" s="54"/>
      <c r="IF12" s="54"/>
      <c r="IG12" s="54"/>
      <c r="IH12" s="54"/>
      <c r="II12" s="54"/>
      <c r="IJ12" s="54"/>
      <c r="IK12" s="54"/>
      <c r="IL12" s="54"/>
      <c r="IM12" s="54"/>
      <c r="IN12" s="54"/>
      <c r="IO12" s="54"/>
      <c r="IP12" s="54"/>
      <c r="IQ12" s="54"/>
      <c r="IR12" s="54"/>
      <c r="IS12" s="54"/>
      <c r="IT12" s="54"/>
      <c r="IU12" s="54"/>
      <c r="IV12" s="54"/>
    </row>
    <row r="13" spans="1:256" s="48" customFormat="1" ht="15">
      <c r="A13" s="65">
        <v>1</v>
      </c>
      <c r="B13" s="85" t="s">
        <v>89</v>
      </c>
      <c r="C13" s="84"/>
      <c r="D13" s="56"/>
      <c r="E13" s="56"/>
      <c r="F13" s="56"/>
      <c r="G13" s="56"/>
      <c r="H13" s="56"/>
      <c r="I13" s="56"/>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c r="CB13" s="57"/>
      <c r="CC13" s="57"/>
      <c r="CD13" s="57"/>
      <c r="CE13" s="57"/>
      <c r="CF13" s="57"/>
      <c r="CG13" s="57"/>
      <c r="CH13" s="57"/>
      <c r="CI13" s="57"/>
      <c r="CJ13" s="57"/>
      <c r="CK13" s="57"/>
      <c r="CL13" s="57"/>
      <c r="CM13" s="57"/>
      <c r="CN13" s="57"/>
      <c r="CO13" s="57"/>
      <c r="CP13" s="57"/>
      <c r="CQ13" s="57"/>
      <c r="CR13" s="57"/>
      <c r="CS13" s="57"/>
      <c r="CT13" s="57"/>
      <c r="CU13" s="57"/>
      <c r="CV13" s="57"/>
      <c r="CW13" s="57"/>
      <c r="CX13" s="57"/>
      <c r="CY13" s="57"/>
      <c r="CZ13" s="57"/>
      <c r="DA13" s="57"/>
      <c r="DB13" s="57"/>
      <c r="DC13" s="57"/>
      <c r="DD13" s="57"/>
      <c r="DE13" s="57"/>
      <c r="DF13" s="57"/>
      <c r="DG13" s="57"/>
      <c r="DH13" s="57"/>
      <c r="DI13" s="57"/>
      <c r="DJ13" s="57"/>
      <c r="DK13" s="57"/>
      <c r="DL13" s="57"/>
      <c r="DM13" s="57"/>
      <c r="DN13" s="57"/>
      <c r="DO13" s="57"/>
      <c r="DP13" s="57"/>
      <c r="DQ13" s="57"/>
      <c r="DR13" s="57"/>
      <c r="DS13" s="57"/>
      <c r="DT13" s="57"/>
      <c r="DU13" s="57"/>
      <c r="DV13" s="57"/>
      <c r="DW13" s="57"/>
      <c r="DX13" s="57"/>
      <c r="DY13" s="57"/>
      <c r="DZ13" s="57"/>
      <c r="EA13" s="57"/>
      <c r="EB13" s="57"/>
      <c r="EC13" s="57"/>
      <c r="ED13" s="57"/>
      <c r="EE13" s="57"/>
      <c r="EF13" s="57"/>
      <c r="EG13" s="57"/>
      <c r="EH13" s="57"/>
      <c r="EI13" s="57"/>
      <c r="EJ13" s="57"/>
      <c r="EK13" s="57"/>
      <c r="EL13" s="57"/>
      <c r="EM13" s="57"/>
      <c r="EN13" s="57"/>
      <c r="EO13" s="57"/>
      <c r="EP13" s="57"/>
      <c r="EQ13" s="57"/>
      <c r="ER13" s="57"/>
      <c r="ES13" s="57"/>
      <c r="ET13" s="57"/>
      <c r="EU13" s="57"/>
      <c r="EV13" s="57"/>
      <c r="EW13" s="57"/>
      <c r="EX13" s="57"/>
      <c r="EY13" s="57"/>
      <c r="EZ13" s="57"/>
      <c r="FA13" s="57"/>
      <c r="FB13" s="57"/>
      <c r="FC13" s="57"/>
      <c r="FD13" s="57"/>
      <c r="FE13" s="57"/>
      <c r="FF13" s="57"/>
      <c r="FG13" s="57"/>
      <c r="FH13" s="57"/>
      <c r="FI13" s="57"/>
      <c r="FJ13" s="57"/>
      <c r="FK13" s="57"/>
      <c r="FL13" s="57"/>
      <c r="FM13" s="57"/>
      <c r="FN13" s="57"/>
      <c r="FO13" s="57"/>
      <c r="FP13" s="57"/>
      <c r="FQ13" s="57"/>
      <c r="FR13" s="57"/>
      <c r="FS13" s="57"/>
      <c r="FT13" s="57"/>
      <c r="FU13" s="57"/>
      <c r="FV13" s="57"/>
      <c r="FW13" s="57"/>
      <c r="FX13" s="57"/>
      <c r="FY13" s="57"/>
      <c r="FZ13" s="57"/>
      <c r="GA13" s="57"/>
      <c r="GB13" s="57"/>
      <c r="GC13" s="57"/>
      <c r="GD13" s="57"/>
      <c r="GE13" s="57"/>
      <c r="GF13" s="57"/>
      <c r="GG13" s="57"/>
      <c r="GH13" s="57"/>
      <c r="GI13" s="57"/>
      <c r="GJ13" s="57"/>
      <c r="GK13" s="57"/>
      <c r="GL13" s="57"/>
      <c r="GM13" s="57"/>
      <c r="GN13" s="57"/>
      <c r="GO13" s="57"/>
      <c r="GP13" s="57"/>
      <c r="GQ13" s="57"/>
      <c r="GR13" s="57"/>
      <c r="GS13" s="57"/>
      <c r="GT13" s="57"/>
      <c r="GU13" s="57"/>
      <c r="GV13" s="57"/>
      <c r="GW13" s="57"/>
      <c r="GX13" s="57"/>
      <c r="GY13" s="57"/>
      <c r="GZ13" s="57"/>
      <c r="HA13" s="57"/>
      <c r="HB13" s="57"/>
      <c r="HC13" s="57"/>
      <c r="HD13" s="57"/>
      <c r="HE13" s="57"/>
      <c r="HF13" s="57"/>
      <c r="HG13" s="57"/>
      <c r="HH13" s="57"/>
      <c r="HI13" s="57"/>
      <c r="HJ13" s="57"/>
      <c r="HK13" s="57"/>
      <c r="HL13" s="57"/>
      <c r="HM13" s="57"/>
      <c r="HN13" s="57"/>
      <c r="HO13" s="57"/>
      <c r="HP13" s="57"/>
      <c r="HQ13" s="57"/>
      <c r="HR13" s="57"/>
      <c r="HS13" s="57"/>
      <c r="HT13" s="57"/>
      <c r="HU13" s="57"/>
      <c r="HV13" s="57"/>
      <c r="HW13" s="57"/>
      <c r="HX13" s="57"/>
      <c r="HY13" s="57"/>
      <c r="HZ13" s="57"/>
      <c r="IA13" s="57"/>
      <c r="IB13" s="57"/>
      <c r="IC13" s="57"/>
      <c r="ID13" s="57"/>
      <c r="IE13" s="57"/>
      <c r="IF13" s="57"/>
      <c r="IG13" s="57"/>
      <c r="IH13" s="57"/>
      <c r="II13" s="57"/>
      <c r="IJ13" s="57"/>
      <c r="IK13" s="57"/>
      <c r="IL13" s="57"/>
      <c r="IM13" s="57"/>
      <c r="IN13" s="57"/>
      <c r="IO13" s="57"/>
      <c r="IP13" s="57"/>
      <c r="IQ13" s="57"/>
      <c r="IR13" s="57"/>
      <c r="IS13" s="57"/>
      <c r="IT13" s="57"/>
      <c r="IU13" s="57"/>
      <c r="IV13" s="57"/>
    </row>
    <row r="14" spans="1:256" s="48" customFormat="1" ht="45">
      <c r="A14" s="65">
        <v>2</v>
      </c>
      <c r="B14" s="85" t="s">
        <v>90</v>
      </c>
      <c r="C14" s="84"/>
      <c r="D14" s="56"/>
      <c r="E14" s="56"/>
      <c r="F14" s="56"/>
      <c r="G14" s="56"/>
      <c r="H14" s="56"/>
      <c r="I14" s="56"/>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7"/>
      <c r="BK14" s="57"/>
      <c r="BL14" s="57"/>
      <c r="BM14" s="57"/>
      <c r="BN14" s="57"/>
      <c r="BO14" s="57"/>
      <c r="BP14" s="57"/>
      <c r="BQ14" s="57"/>
      <c r="BR14" s="57"/>
      <c r="BS14" s="57"/>
      <c r="BT14" s="57"/>
      <c r="BU14" s="57"/>
      <c r="BV14" s="57"/>
      <c r="BW14" s="57"/>
      <c r="BX14" s="57"/>
      <c r="BY14" s="57"/>
      <c r="BZ14" s="57"/>
      <c r="CA14" s="57"/>
      <c r="CB14" s="57"/>
      <c r="CC14" s="57"/>
      <c r="CD14" s="57"/>
      <c r="CE14" s="57"/>
      <c r="CF14" s="57"/>
      <c r="CG14" s="57"/>
      <c r="CH14" s="57"/>
      <c r="CI14" s="57"/>
      <c r="CJ14" s="57"/>
      <c r="CK14" s="57"/>
      <c r="CL14" s="57"/>
      <c r="CM14" s="57"/>
      <c r="CN14" s="57"/>
      <c r="CO14" s="57"/>
      <c r="CP14" s="57"/>
      <c r="CQ14" s="57"/>
      <c r="CR14" s="57"/>
      <c r="CS14" s="57"/>
      <c r="CT14" s="57"/>
      <c r="CU14" s="57"/>
      <c r="CV14" s="57"/>
      <c r="CW14" s="57"/>
      <c r="CX14" s="57"/>
      <c r="CY14" s="57"/>
      <c r="CZ14" s="57"/>
      <c r="DA14" s="57"/>
      <c r="DB14" s="57"/>
      <c r="DC14" s="57"/>
      <c r="DD14" s="57"/>
      <c r="DE14" s="57"/>
      <c r="DF14" s="57"/>
      <c r="DG14" s="57"/>
      <c r="DH14" s="57"/>
      <c r="DI14" s="57"/>
      <c r="DJ14" s="57"/>
      <c r="DK14" s="57"/>
      <c r="DL14" s="57"/>
      <c r="DM14" s="57"/>
      <c r="DN14" s="57"/>
      <c r="DO14" s="57"/>
      <c r="DP14" s="57"/>
      <c r="DQ14" s="57"/>
      <c r="DR14" s="57"/>
      <c r="DS14" s="57"/>
      <c r="DT14" s="57"/>
      <c r="DU14" s="57"/>
      <c r="DV14" s="57"/>
      <c r="DW14" s="57"/>
      <c r="DX14" s="57"/>
      <c r="DY14" s="57"/>
      <c r="DZ14" s="57"/>
      <c r="EA14" s="57"/>
      <c r="EB14" s="57"/>
      <c r="EC14" s="57"/>
      <c r="ED14" s="57"/>
      <c r="EE14" s="57"/>
      <c r="EF14" s="57"/>
      <c r="EG14" s="57"/>
      <c r="EH14" s="57"/>
      <c r="EI14" s="57"/>
      <c r="EJ14" s="57"/>
      <c r="EK14" s="57"/>
      <c r="EL14" s="57"/>
      <c r="EM14" s="57"/>
      <c r="EN14" s="57"/>
      <c r="EO14" s="57"/>
      <c r="EP14" s="57"/>
      <c r="EQ14" s="57"/>
      <c r="ER14" s="57"/>
      <c r="ES14" s="57"/>
      <c r="ET14" s="57"/>
      <c r="EU14" s="57"/>
      <c r="EV14" s="57"/>
      <c r="EW14" s="57"/>
      <c r="EX14" s="57"/>
      <c r="EY14" s="57"/>
      <c r="EZ14" s="57"/>
      <c r="FA14" s="57"/>
      <c r="FB14" s="57"/>
      <c r="FC14" s="57"/>
      <c r="FD14" s="57"/>
      <c r="FE14" s="57"/>
      <c r="FF14" s="57"/>
      <c r="FG14" s="57"/>
      <c r="FH14" s="57"/>
      <c r="FI14" s="57"/>
      <c r="FJ14" s="57"/>
      <c r="FK14" s="57"/>
      <c r="FL14" s="57"/>
      <c r="FM14" s="57"/>
      <c r="FN14" s="57"/>
      <c r="FO14" s="57"/>
      <c r="FP14" s="57"/>
      <c r="FQ14" s="57"/>
      <c r="FR14" s="57"/>
      <c r="FS14" s="57"/>
      <c r="FT14" s="57"/>
      <c r="FU14" s="57"/>
      <c r="FV14" s="57"/>
      <c r="FW14" s="57"/>
      <c r="FX14" s="57"/>
      <c r="FY14" s="57"/>
      <c r="FZ14" s="57"/>
      <c r="GA14" s="57"/>
      <c r="GB14" s="57"/>
      <c r="GC14" s="57"/>
      <c r="GD14" s="57"/>
      <c r="GE14" s="57"/>
      <c r="GF14" s="57"/>
      <c r="GG14" s="57"/>
      <c r="GH14" s="57"/>
      <c r="GI14" s="57"/>
      <c r="GJ14" s="57"/>
      <c r="GK14" s="57"/>
      <c r="GL14" s="57"/>
      <c r="GM14" s="57"/>
      <c r="GN14" s="57"/>
      <c r="GO14" s="57"/>
      <c r="GP14" s="57"/>
      <c r="GQ14" s="57"/>
      <c r="GR14" s="57"/>
      <c r="GS14" s="57"/>
      <c r="GT14" s="57"/>
      <c r="GU14" s="57"/>
      <c r="GV14" s="57"/>
      <c r="GW14" s="57"/>
      <c r="GX14" s="57"/>
      <c r="GY14" s="57"/>
      <c r="GZ14" s="57"/>
      <c r="HA14" s="57"/>
      <c r="HB14" s="57"/>
      <c r="HC14" s="57"/>
      <c r="HD14" s="57"/>
      <c r="HE14" s="57"/>
      <c r="HF14" s="57"/>
      <c r="HG14" s="57"/>
      <c r="HH14" s="57"/>
      <c r="HI14" s="57"/>
      <c r="HJ14" s="57"/>
      <c r="HK14" s="57"/>
      <c r="HL14" s="57"/>
      <c r="HM14" s="57"/>
      <c r="HN14" s="57"/>
      <c r="HO14" s="57"/>
      <c r="HP14" s="57"/>
      <c r="HQ14" s="57"/>
      <c r="HR14" s="57"/>
      <c r="HS14" s="57"/>
      <c r="HT14" s="57"/>
      <c r="HU14" s="57"/>
      <c r="HV14" s="57"/>
      <c r="HW14" s="57"/>
      <c r="HX14" s="57"/>
      <c r="HY14" s="57"/>
      <c r="HZ14" s="57"/>
      <c r="IA14" s="57"/>
      <c r="IB14" s="57"/>
      <c r="IC14" s="57"/>
      <c r="ID14" s="57"/>
      <c r="IE14" s="57"/>
      <c r="IF14" s="57"/>
      <c r="IG14" s="57"/>
      <c r="IH14" s="57"/>
      <c r="II14" s="57"/>
      <c r="IJ14" s="57"/>
      <c r="IK14" s="57"/>
      <c r="IL14" s="57"/>
      <c r="IM14" s="57"/>
      <c r="IN14" s="57"/>
      <c r="IO14" s="57"/>
      <c r="IP14" s="57"/>
      <c r="IQ14" s="57"/>
      <c r="IR14" s="57"/>
      <c r="IS14" s="57"/>
      <c r="IT14" s="57"/>
      <c r="IU14" s="57"/>
      <c r="IV14" s="57"/>
    </row>
    <row r="15" spans="1:256" s="48" customFormat="1" ht="25.5" customHeight="1">
      <c r="A15" s="65">
        <v>3</v>
      </c>
      <c r="B15" s="86" t="s">
        <v>91</v>
      </c>
      <c r="C15" s="84"/>
      <c r="D15" s="56"/>
      <c r="E15" s="56"/>
      <c r="F15" s="56"/>
      <c r="G15" s="56"/>
      <c r="H15" s="56"/>
      <c r="I15" s="56"/>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7"/>
      <c r="BK15" s="57"/>
      <c r="BL15" s="57"/>
      <c r="BM15" s="57"/>
      <c r="BN15" s="57"/>
      <c r="BO15" s="57"/>
      <c r="BP15" s="57"/>
      <c r="BQ15" s="57"/>
      <c r="BR15" s="57"/>
      <c r="BS15" s="57"/>
      <c r="BT15" s="57"/>
      <c r="BU15" s="57"/>
      <c r="BV15" s="57"/>
      <c r="BW15" s="57"/>
      <c r="BX15" s="57"/>
      <c r="BY15" s="57"/>
      <c r="BZ15" s="57"/>
      <c r="CA15" s="57"/>
      <c r="CB15" s="57"/>
      <c r="CC15" s="57"/>
      <c r="CD15" s="57"/>
      <c r="CE15" s="57"/>
      <c r="CF15" s="57"/>
      <c r="CG15" s="57"/>
      <c r="CH15" s="57"/>
      <c r="CI15" s="57"/>
      <c r="CJ15" s="57"/>
      <c r="CK15" s="57"/>
      <c r="CL15" s="57"/>
      <c r="CM15" s="57"/>
      <c r="CN15" s="57"/>
      <c r="CO15" s="57"/>
      <c r="CP15" s="57"/>
      <c r="CQ15" s="57"/>
      <c r="CR15" s="57"/>
      <c r="CS15" s="57"/>
      <c r="CT15" s="57"/>
      <c r="CU15" s="57"/>
      <c r="CV15" s="57"/>
      <c r="CW15" s="57"/>
      <c r="CX15" s="57"/>
      <c r="CY15" s="57"/>
      <c r="CZ15" s="57"/>
      <c r="DA15" s="57"/>
      <c r="DB15" s="57"/>
      <c r="DC15" s="57"/>
      <c r="DD15" s="57"/>
      <c r="DE15" s="57"/>
      <c r="DF15" s="57"/>
      <c r="DG15" s="57"/>
      <c r="DH15" s="57"/>
      <c r="DI15" s="57"/>
      <c r="DJ15" s="57"/>
      <c r="DK15" s="57"/>
      <c r="DL15" s="57"/>
      <c r="DM15" s="57"/>
      <c r="DN15" s="57"/>
      <c r="DO15" s="57"/>
      <c r="DP15" s="57"/>
      <c r="DQ15" s="57"/>
      <c r="DR15" s="57"/>
      <c r="DS15" s="57"/>
      <c r="DT15" s="57"/>
      <c r="DU15" s="57"/>
      <c r="DV15" s="57"/>
      <c r="DW15" s="57"/>
      <c r="DX15" s="57"/>
      <c r="DY15" s="57"/>
      <c r="DZ15" s="57"/>
      <c r="EA15" s="57"/>
      <c r="EB15" s="57"/>
      <c r="EC15" s="57"/>
      <c r="ED15" s="57"/>
      <c r="EE15" s="57"/>
      <c r="EF15" s="57"/>
      <c r="EG15" s="57"/>
      <c r="EH15" s="57"/>
      <c r="EI15" s="57"/>
      <c r="EJ15" s="57"/>
      <c r="EK15" s="57"/>
      <c r="EL15" s="57"/>
      <c r="EM15" s="57"/>
      <c r="EN15" s="57"/>
      <c r="EO15" s="57"/>
      <c r="EP15" s="57"/>
      <c r="EQ15" s="57"/>
      <c r="ER15" s="57"/>
      <c r="ES15" s="57"/>
      <c r="ET15" s="57"/>
      <c r="EU15" s="57"/>
      <c r="EV15" s="57"/>
      <c r="EW15" s="57"/>
      <c r="EX15" s="57"/>
      <c r="EY15" s="57"/>
      <c r="EZ15" s="57"/>
      <c r="FA15" s="57"/>
      <c r="FB15" s="57"/>
      <c r="FC15" s="57"/>
      <c r="FD15" s="57"/>
      <c r="FE15" s="57"/>
      <c r="FF15" s="57"/>
      <c r="FG15" s="57"/>
      <c r="FH15" s="57"/>
      <c r="FI15" s="57"/>
      <c r="FJ15" s="57"/>
      <c r="FK15" s="57"/>
      <c r="FL15" s="57"/>
      <c r="FM15" s="57"/>
      <c r="FN15" s="57"/>
      <c r="FO15" s="57"/>
      <c r="FP15" s="57"/>
      <c r="FQ15" s="57"/>
      <c r="FR15" s="57"/>
      <c r="FS15" s="57"/>
      <c r="FT15" s="57"/>
      <c r="FU15" s="57"/>
      <c r="FV15" s="57"/>
      <c r="FW15" s="57"/>
      <c r="FX15" s="57"/>
      <c r="FY15" s="57"/>
      <c r="FZ15" s="57"/>
      <c r="GA15" s="57"/>
      <c r="GB15" s="57"/>
      <c r="GC15" s="57"/>
      <c r="GD15" s="57"/>
      <c r="GE15" s="57"/>
      <c r="GF15" s="57"/>
      <c r="GG15" s="57"/>
      <c r="GH15" s="57"/>
      <c r="GI15" s="57"/>
      <c r="GJ15" s="57"/>
      <c r="GK15" s="57"/>
      <c r="GL15" s="57"/>
      <c r="GM15" s="57"/>
      <c r="GN15" s="57"/>
      <c r="GO15" s="57"/>
      <c r="GP15" s="57"/>
      <c r="GQ15" s="57"/>
      <c r="GR15" s="57"/>
      <c r="GS15" s="57"/>
      <c r="GT15" s="57"/>
      <c r="GU15" s="57"/>
      <c r="GV15" s="57"/>
      <c r="GW15" s="57"/>
      <c r="GX15" s="57"/>
      <c r="GY15" s="57"/>
      <c r="GZ15" s="57"/>
      <c r="HA15" s="57"/>
      <c r="HB15" s="57"/>
      <c r="HC15" s="57"/>
      <c r="HD15" s="57"/>
      <c r="HE15" s="57"/>
      <c r="HF15" s="57"/>
      <c r="HG15" s="57"/>
      <c r="HH15" s="57"/>
      <c r="HI15" s="57"/>
      <c r="HJ15" s="57"/>
      <c r="HK15" s="57"/>
      <c r="HL15" s="57"/>
      <c r="HM15" s="57"/>
      <c r="HN15" s="57"/>
      <c r="HO15" s="57"/>
      <c r="HP15" s="57"/>
      <c r="HQ15" s="57"/>
      <c r="HR15" s="57"/>
      <c r="HS15" s="57"/>
      <c r="HT15" s="57"/>
      <c r="HU15" s="57"/>
      <c r="HV15" s="57"/>
      <c r="HW15" s="57"/>
      <c r="HX15" s="57"/>
      <c r="HY15" s="57"/>
      <c r="HZ15" s="57"/>
      <c r="IA15" s="57"/>
      <c r="IB15" s="57"/>
      <c r="IC15" s="57"/>
      <c r="ID15" s="57"/>
      <c r="IE15" s="57"/>
      <c r="IF15" s="57"/>
      <c r="IG15" s="57"/>
      <c r="IH15" s="57"/>
      <c r="II15" s="57"/>
      <c r="IJ15" s="57"/>
      <c r="IK15" s="57"/>
      <c r="IL15" s="57"/>
      <c r="IM15" s="57"/>
      <c r="IN15" s="57"/>
      <c r="IO15" s="57"/>
      <c r="IP15" s="57"/>
      <c r="IQ15" s="57"/>
      <c r="IR15" s="57"/>
      <c r="IS15" s="57"/>
      <c r="IT15" s="57"/>
      <c r="IU15" s="57"/>
      <c r="IV15" s="57"/>
    </row>
    <row r="16" spans="1:256" s="48" customFormat="1" ht="45">
      <c r="A16" s="65">
        <v>4</v>
      </c>
      <c r="B16" s="85" t="s">
        <v>92</v>
      </c>
      <c r="C16" s="84"/>
      <c r="D16" s="56"/>
      <c r="E16" s="56"/>
      <c r="F16" s="56"/>
      <c r="G16" s="56"/>
      <c r="H16" s="56"/>
      <c r="I16" s="56"/>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c r="CB16" s="57"/>
      <c r="CC16" s="57"/>
      <c r="CD16" s="57"/>
      <c r="CE16" s="57"/>
      <c r="CF16" s="57"/>
      <c r="CG16" s="57"/>
      <c r="CH16" s="57"/>
      <c r="CI16" s="57"/>
      <c r="CJ16" s="57"/>
      <c r="CK16" s="57"/>
      <c r="CL16" s="57"/>
      <c r="CM16" s="57"/>
      <c r="CN16" s="57"/>
      <c r="CO16" s="57"/>
      <c r="CP16" s="57"/>
      <c r="CQ16" s="57"/>
      <c r="CR16" s="57"/>
      <c r="CS16" s="57"/>
      <c r="CT16" s="57"/>
      <c r="CU16" s="57"/>
      <c r="CV16" s="57"/>
      <c r="CW16" s="57"/>
      <c r="CX16" s="57"/>
      <c r="CY16" s="57"/>
      <c r="CZ16" s="57"/>
      <c r="DA16" s="57"/>
      <c r="DB16" s="57"/>
      <c r="DC16" s="57"/>
      <c r="DD16" s="57"/>
      <c r="DE16" s="57"/>
      <c r="DF16" s="57"/>
      <c r="DG16" s="57"/>
      <c r="DH16" s="57"/>
      <c r="DI16" s="57"/>
      <c r="DJ16" s="57"/>
      <c r="DK16" s="57"/>
      <c r="DL16" s="57"/>
      <c r="DM16" s="57"/>
      <c r="DN16" s="57"/>
      <c r="DO16" s="57"/>
      <c r="DP16" s="57"/>
      <c r="DQ16" s="57"/>
      <c r="DR16" s="57"/>
      <c r="DS16" s="57"/>
      <c r="DT16" s="57"/>
      <c r="DU16" s="57"/>
      <c r="DV16" s="57"/>
      <c r="DW16" s="57"/>
      <c r="DX16" s="57"/>
      <c r="DY16" s="57"/>
      <c r="DZ16" s="57"/>
      <c r="EA16" s="57"/>
      <c r="EB16" s="57"/>
      <c r="EC16" s="57"/>
      <c r="ED16" s="57"/>
      <c r="EE16" s="57"/>
      <c r="EF16" s="57"/>
      <c r="EG16" s="57"/>
      <c r="EH16" s="57"/>
      <c r="EI16" s="57"/>
      <c r="EJ16" s="57"/>
      <c r="EK16" s="57"/>
      <c r="EL16" s="57"/>
      <c r="EM16" s="57"/>
      <c r="EN16" s="57"/>
      <c r="EO16" s="57"/>
      <c r="EP16" s="57"/>
      <c r="EQ16" s="57"/>
      <c r="ER16" s="57"/>
      <c r="ES16" s="57"/>
      <c r="ET16" s="57"/>
      <c r="EU16" s="57"/>
      <c r="EV16" s="57"/>
      <c r="EW16" s="57"/>
      <c r="EX16" s="57"/>
      <c r="EY16" s="57"/>
      <c r="EZ16" s="57"/>
      <c r="FA16" s="57"/>
      <c r="FB16" s="57"/>
      <c r="FC16" s="57"/>
      <c r="FD16" s="57"/>
      <c r="FE16" s="57"/>
      <c r="FF16" s="57"/>
      <c r="FG16" s="57"/>
      <c r="FH16" s="57"/>
      <c r="FI16" s="57"/>
      <c r="FJ16" s="57"/>
      <c r="FK16" s="57"/>
      <c r="FL16" s="57"/>
      <c r="FM16" s="57"/>
      <c r="FN16" s="57"/>
      <c r="FO16" s="57"/>
      <c r="FP16" s="57"/>
      <c r="FQ16" s="57"/>
      <c r="FR16" s="57"/>
      <c r="FS16" s="57"/>
      <c r="FT16" s="57"/>
      <c r="FU16" s="57"/>
      <c r="FV16" s="57"/>
      <c r="FW16" s="57"/>
      <c r="FX16" s="57"/>
      <c r="FY16" s="57"/>
      <c r="FZ16" s="57"/>
      <c r="GA16" s="57"/>
      <c r="GB16" s="57"/>
      <c r="GC16" s="57"/>
      <c r="GD16" s="57"/>
      <c r="GE16" s="57"/>
      <c r="GF16" s="57"/>
      <c r="GG16" s="57"/>
      <c r="GH16" s="57"/>
      <c r="GI16" s="57"/>
      <c r="GJ16" s="57"/>
      <c r="GK16" s="57"/>
      <c r="GL16" s="57"/>
      <c r="GM16" s="57"/>
      <c r="GN16" s="57"/>
      <c r="GO16" s="57"/>
      <c r="GP16" s="57"/>
      <c r="GQ16" s="57"/>
      <c r="GR16" s="57"/>
      <c r="GS16" s="57"/>
      <c r="GT16" s="57"/>
      <c r="GU16" s="57"/>
      <c r="GV16" s="57"/>
      <c r="GW16" s="57"/>
      <c r="GX16" s="57"/>
      <c r="GY16" s="57"/>
      <c r="GZ16" s="57"/>
      <c r="HA16" s="57"/>
      <c r="HB16" s="57"/>
      <c r="HC16" s="57"/>
      <c r="HD16" s="57"/>
      <c r="HE16" s="57"/>
      <c r="HF16" s="57"/>
      <c r="HG16" s="57"/>
      <c r="HH16" s="57"/>
      <c r="HI16" s="57"/>
      <c r="HJ16" s="57"/>
      <c r="HK16" s="57"/>
      <c r="HL16" s="57"/>
      <c r="HM16" s="57"/>
      <c r="HN16" s="57"/>
      <c r="HO16" s="57"/>
      <c r="HP16" s="57"/>
      <c r="HQ16" s="57"/>
      <c r="HR16" s="57"/>
      <c r="HS16" s="57"/>
      <c r="HT16" s="57"/>
      <c r="HU16" s="57"/>
      <c r="HV16" s="57"/>
      <c r="HW16" s="57"/>
      <c r="HX16" s="57"/>
      <c r="HY16" s="57"/>
      <c r="HZ16" s="57"/>
      <c r="IA16" s="57"/>
      <c r="IB16" s="57"/>
      <c r="IC16" s="57"/>
      <c r="ID16" s="57"/>
      <c r="IE16" s="57"/>
      <c r="IF16" s="57"/>
      <c r="IG16" s="57"/>
      <c r="IH16" s="57"/>
      <c r="II16" s="57"/>
      <c r="IJ16" s="57"/>
      <c r="IK16" s="57"/>
      <c r="IL16" s="57"/>
      <c r="IM16" s="57"/>
      <c r="IN16" s="57"/>
      <c r="IO16" s="57"/>
      <c r="IP16" s="57"/>
      <c r="IQ16" s="57"/>
      <c r="IR16" s="57"/>
      <c r="IS16" s="57"/>
      <c r="IT16" s="57"/>
      <c r="IU16" s="57"/>
      <c r="IV16" s="57"/>
    </row>
    <row r="17" spans="1:256" s="48" customFormat="1" ht="15">
      <c r="A17" s="65">
        <v>5</v>
      </c>
      <c r="B17" s="85" t="s">
        <v>93</v>
      </c>
      <c r="C17" s="84"/>
      <c r="D17" s="56"/>
      <c r="E17" s="56"/>
      <c r="F17" s="56"/>
      <c r="G17" s="56"/>
      <c r="H17" s="56"/>
      <c r="I17" s="56"/>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c r="DC17" s="57"/>
      <c r="DD17" s="57"/>
      <c r="DE17" s="57"/>
      <c r="DF17" s="57"/>
      <c r="DG17" s="57"/>
      <c r="DH17" s="57"/>
      <c r="DI17" s="57"/>
      <c r="DJ17" s="57"/>
      <c r="DK17" s="57"/>
      <c r="DL17" s="57"/>
      <c r="DM17" s="57"/>
      <c r="DN17" s="57"/>
      <c r="DO17" s="57"/>
      <c r="DP17" s="57"/>
      <c r="DQ17" s="57"/>
      <c r="DR17" s="57"/>
      <c r="DS17" s="57"/>
      <c r="DT17" s="57"/>
      <c r="DU17" s="57"/>
      <c r="DV17" s="57"/>
      <c r="DW17" s="57"/>
      <c r="DX17" s="57"/>
      <c r="DY17" s="57"/>
      <c r="DZ17" s="57"/>
      <c r="EA17" s="57"/>
      <c r="EB17" s="57"/>
      <c r="EC17" s="57"/>
      <c r="ED17" s="57"/>
      <c r="EE17" s="57"/>
      <c r="EF17" s="57"/>
      <c r="EG17" s="57"/>
      <c r="EH17" s="57"/>
      <c r="EI17" s="57"/>
      <c r="EJ17" s="57"/>
      <c r="EK17" s="57"/>
      <c r="EL17" s="57"/>
      <c r="EM17" s="57"/>
      <c r="EN17" s="57"/>
      <c r="EO17" s="57"/>
      <c r="EP17" s="57"/>
      <c r="EQ17" s="57"/>
      <c r="ER17" s="57"/>
      <c r="ES17" s="57"/>
      <c r="ET17" s="57"/>
      <c r="EU17" s="57"/>
      <c r="EV17" s="57"/>
      <c r="EW17" s="57"/>
      <c r="EX17" s="57"/>
      <c r="EY17" s="57"/>
      <c r="EZ17" s="57"/>
      <c r="FA17" s="57"/>
      <c r="FB17" s="57"/>
      <c r="FC17" s="57"/>
      <c r="FD17" s="57"/>
      <c r="FE17" s="57"/>
      <c r="FF17" s="57"/>
      <c r="FG17" s="57"/>
      <c r="FH17" s="57"/>
      <c r="FI17" s="57"/>
      <c r="FJ17" s="57"/>
      <c r="FK17" s="57"/>
      <c r="FL17" s="57"/>
      <c r="FM17" s="57"/>
      <c r="FN17" s="57"/>
      <c r="FO17" s="57"/>
      <c r="FP17" s="57"/>
      <c r="FQ17" s="57"/>
      <c r="FR17" s="57"/>
      <c r="FS17" s="57"/>
      <c r="FT17" s="57"/>
      <c r="FU17" s="57"/>
      <c r="FV17" s="57"/>
      <c r="FW17" s="57"/>
      <c r="FX17" s="57"/>
      <c r="FY17" s="57"/>
      <c r="FZ17" s="57"/>
      <c r="GA17" s="57"/>
      <c r="GB17" s="57"/>
      <c r="GC17" s="57"/>
      <c r="GD17" s="57"/>
      <c r="GE17" s="57"/>
      <c r="GF17" s="57"/>
      <c r="GG17" s="57"/>
      <c r="GH17" s="57"/>
      <c r="GI17" s="57"/>
      <c r="GJ17" s="57"/>
      <c r="GK17" s="57"/>
      <c r="GL17" s="57"/>
      <c r="GM17" s="57"/>
      <c r="GN17" s="57"/>
      <c r="GO17" s="57"/>
      <c r="GP17" s="57"/>
      <c r="GQ17" s="57"/>
      <c r="GR17" s="57"/>
      <c r="GS17" s="57"/>
      <c r="GT17" s="57"/>
      <c r="GU17" s="57"/>
      <c r="GV17" s="57"/>
      <c r="GW17" s="57"/>
      <c r="GX17" s="57"/>
      <c r="GY17" s="57"/>
      <c r="GZ17" s="57"/>
      <c r="HA17" s="57"/>
      <c r="HB17" s="57"/>
      <c r="HC17" s="57"/>
      <c r="HD17" s="57"/>
      <c r="HE17" s="57"/>
      <c r="HF17" s="57"/>
      <c r="HG17" s="57"/>
      <c r="HH17" s="57"/>
      <c r="HI17" s="57"/>
      <c r="HJ17" s="57"/>
      <c r="HK17" s="57"/>
      <c r="HL17" s="57"/>
      <c r="HM17" s="57"/>
      <c r="HN17" s="57"/>
      <c r="HO17" s="57"/>
      <c r="HP17" s="57"/>
      <c r="HQ17" s="57"/>
      <c r="HR17" s="57"/>
      <c r="HS17" s="57"/>
      <c r="HT17" s="57"/>
      <c r="HU17" s="57"/>
      <c r="HV17" s="57"/>
      <c r="HW17" s="57"/>
      <c r="HX17" s="57"/>
      <c r="HY17" s="57"/>
      <c r="HZ17" s="57"/>
      <c r="IA17" s="57"/>
      <c r="IB17" s="57"/>
      <c r="IC17" s="57"/>
      <c r="ID17" s="57"/>
      <c r="IE17" s="57"/>
      <c r="IF17" s="57"/>
      <c r="IG17" s="57"/>
      <c r="IH17" s="57"/>
      <c r="II17" s="57"/>
      <c r="IJ17" s="57"/>
      <c r="IK17" s="57"/>
      <c r="IL17" s="57"/>
      <c r="IM17" s="57"/>
      <c r="IN17" s="57"/>
      <c r="IO17" s="57"/>
      <c r="IP17" s="57"/>
      <c r="IQ17" s="57"/>
      <c r="IR17" s="57"/>
      <c r="IS17" s="57"/>
      <c r="IT17" s="57"/>
      <c r="IU17" s="57"/>
      <c r="IV17" s="57"/>
    </row>
    <row r="18" spans="1:256" s="48" customFormat="1" ht="30">
      <c r="A18" s="65">
        <v>6</v>
      </c>
      <c r="B18" s="85" t="s">
        <v>94</v>
      </c>
      <c r="C18" s="84"/>
      <c r="D18" s="56"/>
      <c r="E18" s="56"/>
      <c r="F18" s="56"/>
      <c r="G18" s="56"/>
      <c r="H18" s="57"/>
      <c r="I18" s="56"/>
      <c r="J18" s="57"/>
      <c r="K18" s="57"/>
      <c r="L18" s="57"/>
      <c r="M18" s="58"/>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row>
    <row r="19" spans="1:256" s="48" customFormat="1" ht="75">
      <c r="A19" s="65">
        <v>7</v>
      </c>
      <c r="B19" s="85" t="s">
        <v>100</v>
      </c>
      <c r="C19" s="84"/>
      <c r="D19" s="56"/>
      <c r="E19" s="56"/>
      <c r="F19" s="56"/>
      <c r="G19" s="56"/>
      <c r="H19" s="57"/>
      <c r="I19" s="56"/>
      <c r="J19" s="57"/>
      <c r="K19" s="57"/>
      <c r="L19" s="57"/>
      <c r="M19" s="58"/>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c r="CB19" s="57"/>
      <c r="CC19" s="57"/>
      <c r="CD19" s="57"/>
      <c r="CE19" s="57"/>
      <c r="CF19" s="57"/>
      <c r="CG19" s="57"/>
      <c r="CH19" s="57"/>
      <c r="CI19" s="57"/>
      <c r="CJ19" s="57"/>
      <c r="CK19" s="57"/>
      <c r="CL19" s="57"/>
      <c r="CM19" s="57"/>
      <c r="CN19" s="57"/>
      <c r="CO19" s="57"/>
      <c r="CP19" s="57"/>
      <c r="CQ19" s="57"/>
      <c r="CR19" s="57"/>
      <c r="CS19" s="57"/>
      <c r="CT19" s="57"/>
      <c r="CU19" s="57"/>
      <c r="CV19" s="57"/>
      <c r="CW19" s="57"/>
      <c r="CX19" s="57"/>
      <c r="CY19" s="57"/>
      <c r="CZ19" s="57"/>
      <c r="DA19" s="57"/>
      <c r="DB19" s="57"/>
      <c r="DC19" s="57"/>
      <c r="DD19" s="57"/>
      <c r="DE19" s="57"/>
      <c r="DF19" s="57"/>
      <c r="DG19" s="57"/>
      <c r="DH19" s="57"/>
      <c r="DI19" s="57"/>
      <c r="DJ19" s="57"/>
      <c r="DK19" s="57"/>
      <c r="DL19" s="57"/>
      <c r="DM19" s="57"/>
      <c r="DN19" s="57"/>
      <c r="DO19" s="57"/>
      <c r="DP19" s="57"/>
      <c r="DQ19" s="57"/>
      <c r="DR19" s="57"/>
      <c r="DS19" s="57"/>
      <c r="DT19" s="57"/>
      <c r="DU19" s="57"/>
      <c r="DV19" s="57"/>
      <c r="DW19" s="57"/>
      <c r="DX19" s="57"/>
      <c r="DY19" s="57"/>
      <c r="DZ19" s="57"/>
      <c r="EA19" s="57"/>
      <c r="EB19" s="57"/>
      <c r="EC19" s="57"/>
      <c r="ED19" s="57"/>
      <c r="EE19" s="57"/>
      <c r="EF19" s="57"/>
      <c r="EG19" s="57"/>
      <c r="EH19" s="57"/>
      <c r="EI19" s="57"/>
      <c r="EJ19" s="57"/>
      <c r="EK19" s="57"/>
      <c r="EL19" s="57"/>
      <c r="EM19" s="57"/>
      <c r="EN19" s="57"/>
      <c r="EO19" s="57"/>
      <c r="EP19" s="57"/>
      <c r="EQ19" s="57"/>
      <c r="ER19" s="57"/>
      <c r="ES19" s="57"/>
      <c r="ET19" s="57"/>
      <c r="EU19" s="57"/>
      <c r="EV19" s="57"/>
      <c r="EW19" s="57"/>
      <c r="EX19" s="57"/>
      <c r="EY19" s="57"/>
      <c r="EZ19" s="57"/>
      <c r="FA19" s="57"/>
      <c r="FB19" s="57"/>
      <c r="FC19" s="57"/>
      <c r="FD19" s="57"/>
      <c r="FE19" s="57"/>
      <c r="FF19" s="57"/>
      <c r="FG19" s="57"/>
      <c r="FH19" s="57"/>
      <c r="FI19" s="57"/>
      <c r="FJ19" s="57"/>
      <c r="FK19" s="57"/>
      <c r="FL19" s="57"/>
      <c r="FM19" s="57"/>
      <c r="FN19" s="57"/>
      <c r="FO19" s="57"/>
      <c r="FP19" s="57"/>
      <c r="FQ19" s="57"/>
      <c r="FR19" s="57"/>
      <c r="FS19" s="57"/>
      <c r="FT19" s="57"/>
      <c r="FU19" s="57"/>
      <c r="FV19" s="57"/>
      <c r="FW19" s="57"/>
      <c r="FX19" s="57"/>
      <c r="FY19" s="57"/>
      <c r="FZ19" s="57"/>
      <c r="GA19" s="57"/>
      <c r="GB19" s="57"/>
      <c r="GC19" s="57"/>
      <c r="GD19" s="57"/>
      <c r="GE19" s="57"/>
      <c r="GF19" s="57"/>
      <c r="GG19" s="57"/>
      <c r="GH19" s="57"/>
      <c r="GI19" s="57"/>
      <c r="GJ19" s="57"/>
      <c r="GK19" s="57"/>
      <c r="GL19" s="57"/>
      <c r="GM19" s="57"/>
      <c r="GN19" s="57"/>
      <c r="GO19" s="57"/>
      <c r="GP19" s="57"/>
      <c r="GQ19" s="57"/>
      <c r="GR19" s="57"/>
      <c r="GS19" s="57"/>
      <c r="GT19" s="57"/>
      <c r="GU19" s="57"/>
      <c r="GV19" s="57"/>
      <c r="GW19" s="57"/>
      <c r="GX19" s="57"/>
      <c r="GY19" s="57"/>
      <c r="GZ19" s="57"/>
      <c r="HA19" s="57"/>
      <c r="HB19" s="57"/>
      <c r="HC19" s="57"/>
      <c r="HD19" s="57"/>
      <c r="HE19" s="57"/>
      <c r="HF19" s="57"/>
      <c r="HG19" s="57"/>
      <c r="HH19" s="57"/>
      <c r="HI19" s="57"/>
      <c r="HJ19" s="57"/>
      <c r="HK19" s="57"/>
      <c r="HL19" s="57"/>
      <c r="HM19" s="57"/>
      <c r="HN19" s="57"/>
      <c r="HO19" s="57"/>
      <c r="HP19" s="57"/>
      <c r="HQ19" s="57"/>
      <c r="HR19" s="57"/>
      <c r="HS19" s="57"/>
      <c r="HT19" s="57"/>
      <c r="HU19" s="57"/>
      <c r="HV19" s="57"/>
      <c r="HW19" s="57"/>
      <c r="HX19" s="57"/>
      <c r="HY19" s="57"/>
      <c r="HZ19" s="57"/>
      <c r="IA19" s="57"/>
      <c r="IB19" s="57"/>
      <c r="IC19" s="57"/>
      <c r="ID19" s="57"/>
      <c r="IE19" s="57"/>
      <c r="IF19" s="57"/>
      <c r="IG19" s="57"/>
      <c r="IH19" s="57"/>
      <c r="II19" s="57"/>
      <c r="IJ19" s="57"/>
      <c r="IK19" s="57"/>
      <c r="IL19" s="57"/>
      <c r="IM19" s="57"/>
      <c r="IN19" s="57"/>
      <c r="IO19" s="57"/>
      <c r="IP19" s="57"/>
      <c r="IQ19" s="57"/>
      <c r="IR19" s="57"/>
      <c r="IS19" s="57"/>
      <c r="IT19" s="57"/>
      <c r="IU19" s="57"/>
      <c r="IV19" s="57"/>
    </row>
    <row r="20" spans="1:256" s="48" customFormat="1" ht="30">
      <c r="A20" s="65">
        <v>8</v>
      </c>
      <c r="B20" s="85" t="s">
        <v>95</v>
      </c>
      <c r="C20" s="84"/>
      <c r="D20" s="56"/>
      <c r="E20" s="56"/>
      <c r="F20" s="56"/>
      <c r="G20" s="56"/>
      <c r="H20" s="57"/>
      <c r="I20" s="56"/>
      <c r="J20" s="57"/>
      <c r="K20" s="57"/>
      <c r="L20" s="57"/>
      <c r="M20" s="58"/>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7"/>
      <c r="CS20" s="57"/>
      <c r="CT20" s="57"/>
      <c r="CU20" s="57"/>
      <c r="CV20" s="57"/>
      <c r="CW20" s="57"/>
      <c r="CX20" s="57"/>
      <c r="CY20" s="57"/>
      <c r="CZ20" s="57"/>
      <c r="DA20" s="57"/>
      <c r="DB20" s="57"/>
      <c r="DC20" s="57"/>
      <c r="DD20" s="57"/>
      <c r="DE20" s="57"/>
      <c r="DF20" s="57"/>
      <c r="DG20" s="57"/>
      <c r="DH20" s="57"/>
      <c r="DI20" s="57"/>
      <c r="DJ20" s="57"/>
      <c r="DK20" s="57"/>
      <c r="DL20" s="57"/>
      <c r="DM20" s="57"/>
      <c r="DN20" s="57"/>
      <c r="DO20" s="57"/>
      <c r="DP20" s="57"/>
      <c r="DQ20" s="57"/>
      <c r="DR20" s="57"/>
      <c r="DS20" s="57"/>
      <c r="DT20" s="57"/>
      <c r="DU20" s="57"/>
      <c r="DV20" s="57"/>
      <c r="DW20" s="57"/>
      <c r="DX20" s="57"/>
      <c r="DY20" s="57"/>
      <c r="DZ20" s="57"/>
      <c r="EA20" s="57"/>
      <c r="EB20" s="57"/>
      <c r="EC20" s="57"/>
      <c r="ED20" s="57"/>
      <c r="EE20" s="57"/>
      <c r="EF20" s="57"/>
      <c r="EG20" s="57"/>
      <c r="EH20" s="57"/>
      <c r="EI20" s="57"/>
      <c r="EJ20" s="57"/>
      <c r="EK20" s="57"/>
      <c r="EL20" s="57"/>
      <c r="EM20" s="57"/>
      <c r="EN20" s="57"/>
      <c r="EO20" s="57"/>
      <c r="EP20" s="57"/>
      <c r="EQ20" s="57"/>
      <c r="ER20" s="57"/>
      <c r="ES20" s="57"/>
      <c r="ET20" s="57"/>
      <c r="EU20" s="57"/>
      <c r="EV20" s="57"/>
      <c r="EW20" s="57"/>
      <c r="EX20" s="57"/>
      <c r="EY20" s="57"/>
      <c r="EZ20" s="57"/>
      <c r="FA20" s="57"/>
      <c r="FB20" s="57"/>
      <c r="FC20" s="57"/>
      <c r="FD20" s="57"/>
      <c r="FE20" s="57"/>
      <c r="FF20" s="57"/>
      <c r="FG20" s="57"/>
      <c r="FH20" s="57"/>
      <c r="FI20" s="57"/>
      <c r="FJ20" s="57"/>
      <c r="FK20" s="57"/>
      <c r="FL20" s="57"/>
      <c r="FM20" s="57"/>
      <c r="FN20" s="57"/>
      <c r="FO20" s="57"/>
      <c r="FP20" s="57"/>
      <c r="FQ20" s="57"/>
      <c r="FR20" s="57"/>
      <c r="FS20" s="57"/>
      <c r="FT20" s="57"/>
      <c r="FU20" s="57"/>
      <c r="FV20" s="57"/>
      <c r="FW20" s="57"/>
      <c r="FX20" s="57"/>
      <c r="FY20" s="57"/>
      <c r="FZ20" s="57"/>
      <c r="GA20" s="57"/>
      <c r="GB20" s="57"/>
      <c r="GC20" s="57"/>
      <c r="GD20" s="57"/>
      <c r="GE20" s="57"/>
      <c r="GF20" s="57"/>
      <c r="GG20" s="57"/>
      <c r="GH20" s="57"/>
      <c r="GI20" s="57"/>
      <c r="GJ20" s="57"/>
      <c r="GK20" s="57"/>
      <c r="GL20" s="57"/>
      <c r="GM20" s="57"/>
      <c r="GN20" s="57"/>
      <c r="GO20" s="57"/>
      <c r="GP20" s="57"/>
      <c r="GQ20" s="57"/>
      <c r="GR20" s="57"/>
      <c r="GS20" s="57"/>
      <c r="GT20" s="57"/>
      <c r="GU20" s="57"/>
      <c r="GV20" s="57"/>
      <c r="GW20" s="57"/>
      <c r="GX20" s="57"/>
      <c r="GY20" s="57"/>
      <c r="GZ20" s="57"/>
      <c r="HA20" s="57"/>
      <c r="HB20" s="57"/>
      <c r="HC20" s="57"/>
      <c r="HD20" s="57"/>
      <c r="HE20" s="57"/>
      <c r="HF20" s="57"/>
      <c r="HG20" s="57"/>
      <c r="HH20" s="57"/>
      <c r="HI20" s="57"/>
      <c r="HJ20" s="57"/>
      <c r="HK20" s="57"/>
      <c r="HL20" s="57"/>
      <c r="HM20" s="57"/>
      <c r="HN20" s="57"/>
      <c r="HO20" s="57"/>
      <c r="HP20" s="57"/>
      <c r="HQ20" s="57"/>
      <c r="HR20" s="57"/>
      <c r="HS20" s="57"/>
      <c r="HT20" s="57"/>
      <c r="HU20" s="57"/>
      <c r="HV20" s="57"/>
      <c r="HW20" s="57"/>
      <c r="HX20" s="57"/>
      <c r="HY20" s="57"/>
      <c r="HZ20" s="57"/>
      <c r="IA20" s="57"/>
      <c r="IB20" s="57"/>
      <c r="IC20" s="57"/>
      <c r="ID20" s="57"/>
      <c r="IE20" s="57"/>
      <c r="IF20" s="57"/>
      <c r="IG20" s="57"/>
      <c r="IH20" s="57"/>
      <c r="II20" s="57"/>
      <c r="IJ20" s="57"/>
      <c r="IK20" s="57"/>
      <c r="IL20" s="57"/>
      <c r="IM20" s="57"/>
      <c r="IN20" s="57"/>
      <c r="IO20" s="57"/>
      <c r="IP20" s="57"/>
      <c r="IQ20" s="57"/>
      <c r="IR20" s="57"/>
      <c r="IS20" s="57"/>
      <c r="IT20" s="57"/>
      <c r="IU20" s="57"/>
      <c r="IV20" s="57"/>
    </row>
    <row r="21" spans="1:256" s="48" customFormat="1" ht="45">
      <c r="A21" s="65">
        <v>9</v>
      </c>
      <c r="B21" s="85" t="s">
        <v>96</v>
      </c>
      <c r="C21" s="84"/>
      <c r="D21" s="56"/>
      <c r="E21" s="56"/>
      <c r="F21" s="56"/>
      <c r="G21" s="56"/>
      <c r="H21" s="57"/>
      <c r="I21" s="56"/>
      <c r="J21" s="57"/>
      <c r="K21" s="57"/>
      <c r="L21" s="57"/>
      <c r="M21" s="58"/>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row>
    <row r="22" spans="1:256" s="48" customFormat="1" ht="30">
      <c r="A22" s="65">
        <v>10</v>
      </c>
      <c r="B22" s="85" t="s">
        <v>97</v>
      </c>
      <c r="C22" s="84"/>
      <c r="D22" s="56"/>
      <c r="E22" s="56"/>
      <c r="F22" s="56"/>
      <c r="G22" s="56"/>
      <c r="H22" s="57"/>
      <c r="I22" s="56"/>
      <c r="J22" s="57"/>
      <c r="K22" s="57"/>
      <c r="L22" s="57"/>
      <c r="M22" s="58"/>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row>
    <row r="23" spans="1:256" s="48" customFormat="1" ht="15">
      <c r="A23" s="65">
        <v>11</v>
      </c>
      <c r="B23" s="85" t="s">
        <v>98</v>
      </c>
      <c r="C23" s="84"/>
      <c r="D23" s="56"/>
      <c r="E23" s="56"/>
      <c r="F23" s="56"/>
      <c r="G23" s="56"/>
      <c r="H23" s="57"/>
      <c r="I23" s="56"/>
      <c r="J23" s="57"/>
      <c r="K23" s="57"/>
      <c r="L23" s="57"/>
      <c r="M23" s="58"/>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row>
    <row r="24" spans="1:256" s="48" customFormat="1" ht="30">
      <c r="A24" s="65">
        <v>12</v>
      </c>
      <c r="B24" s="85" t="s">
        <v>99</v>
      </c>
      <c r="C24" s="84"/>
      <c r="D24" s="56"/>
      <c r="E24" s="56"/>
      <c r="F24" s="56"/>
      <c r="G24" s="56"/>
      <c r="H24" s="57"/>
      <c r="I24" s="56"/>
      <c r="J24" s="57"/>
      <c r="K24" s="57"/>
      <c r="L24" s="57"/>
      <c r="M24" s="58"/>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row>
  </sheetData>
  <mergeCells count="8">
    <mergeCell ref="C7:L7"/>
    <mergeCell ref="C6:L6"/>
    <mergeCell ref="B8:L8"/>
    <mergeCell ref="B1:L1"/>
    <mergeCell ref="C2:L2"/>
    <mergeCell ref="C3:L3"/>
    <mergeCell ref="C4:L4"/>
    <mergeCell ref="C5:L5"/>
  </mergeCells>
  <phoneticPr fontId="0" type="noConversion"/>
  <dataValidations count="2">
    <dataValidation type="list" allowBlank="1" showInputMessage="1" showErrorMessage="1" sqref="C13:XFD24">
      <formula1>"Yes, No, N/A"</formula1>
    </dataValidation>
    <dataValidation type="list" allowBlank="1" showInputMessage="1" showErrorMessage="1" sqref="C12:IV12">
      <formula1>Which_Audit</formula1>
    </dataValidation>
  </dataValidations>
  <pageMargins left="0.23622047244094491" right="0.23622047244094491" top="0.74803149606299213" bottom="0.74803149606299213" header="0.31496062992125984" footer="0.31496062992125984"/>
  <pageSetup paperSize="9" scale="85" orientation="portrait" r:id="rId1"/>
  <headerFooter alignWithMargins="0">
    <oddHeader>&amp;C
Audit Tool</oddHeader>
  </headerFooter>
  <drawing r:id="rId2"/>
</worksheet>
</file>

<file path=xl/worksheets/sheet4.xml><?xml version="1.0" encoding="utf-8"?>
<worksheet xmlns="http://schemas.openxmlformats.org/spreadsheetml/2006/main" xmlns:r="http://schemas.openxmlformats.org/officeDocument/2006/relationships">
  <dimension ref="A1:N110"/>
  <sheetViews>
    <sheetView topLeftCell="A6" zoomScaleNormal="100" workbookViewId="0">
      <selection activeCell="C8" sqref="C1:C1048576"/>
    </sheetView>
  </sheetViews>
  <sheetFormatPr defaultRowHeight="12.75"/>
  <cols>
    <col min="1" max="1" width="3.7109375" style="13" customWidth="1"/>
    <col min="2" max="2" width="37.7109375" style="73" customWidth="1"/>
    <col min="3" max="6" width="12.7109375" style="6" customWidth="1"/>
    <col min="7" max="16384" width="9.140625" style="6"/>
  </cols>
  <sheetData>
    <row r="1" spans="1:14" ht="15.75">
      <c r="A1" s="12"/>
      <c r="B1" s="109" t="str">
        <f ca="1">OFFSET(ExcelTool!B1,0,0,1,1)</f>
        <v>Audit of IMEWS Escalation and Response</v>
      </c>
      <c r="C1" s="109"/>
      <c r="D1" s="109"/>
      <c r="E1" s="109"/>
      <c r="F1" s="110"/>
    </row>
    <row r="2" spans="1:14">
      <c r="A2" s="12"/>
      <c r="B2" s="68" t="str">
        <f>ExcelTool!B2</f>
        <v>Hospital/CHO</v>
      </c>
      <c r="C2" s="111" t="str">
        <f>ExcelTool!C2</f>
        <v>XYZ</v>
      </c>
      <c r="D2" s="111"/>
      <c r="E2" s="111"/>
      <c r="F2" s="111"/>
      <c r="G2" s="7"/>
      <c r="H2" s="8"/>
      <c r="J2" s="9"/>
      <c r="K2" s="9"/>
      <c r="L2" s="9"/>
      <c r="M2" s="10"/>
      <c r="N2" s="10"/>
    </row>
    <row r="3" spans="1:14">
      <c r="A3" s="12"/>
      <c r="B3" s="68" t="str">
        <f>ExcelTool!B3</f>
        <v>Ward/ Area</v>
      </c>
      <c r="C3" s="111" t="str">
        <f>ExcelTool!C3</f>
        <v>ABC</v>
      </c>
      <c r="D3" s="111"/>
      <c r="E3" s="111"/>
      <c r="F3" s="111"/>
      <c r="G3" s="11"/>
      <c r="H3" s="8"/>
      <c r="J3" s="9"/>
      <c r="K3" s="9"/>
      <c r="L3" s="9"/>
      <c r="M3" s="10"/>
      <c r="N3" s="10"/>
    </row>
    <row r="4" spans="1:14">
      <c r="A4" s="12"/>
      <c r="B4" s="68" t="str">
        <f>ExcelTool!B4</f>
        <v>Auditor(s)</v>
      </c>
      <c r="C4" s="111" t="str">
        <f>ExcelTool!C4</f>
        <v>Joe Bloggs</v>
      </c>
      <c r="D4" s="111"/>
      <c r="E4" s="111"/>
      <c r="F4" s="111"/>
      <c r="G4" s="9"/>
      <c r="H4" s="9"/>
      <c r="J4" s="9"/>
      <c r="K4" s="9"/>
      <c r="L4" s="9"/>
      <c r="M4" s="10"/>
      <c r="N4" s="10"/>
    </row>
    <row r="5" spans="1:14">
      <c r="A5" s="12"/>
      <c r="B5" s="68" t="str">
        <f>ExcelTool!B5</f>
        <v>Date of Audit</v>
      </c>
      <c r="C5" s="112">
        <f>ExcelTool!C5</f>
        <v>2017</v>
      </c>
      <c r="D5" s="113"/>
      <c r="E5" s="113"/>
      <c r="F5" s="114"/>
      <c r="G5" s="9"/>
      <c r="H5" s="9"/>
      <c r="J5" s="9"/>
      <c r="K5" s="9"/>
      <c r="L5" s="9"/>
      <c r="M5" s="10"/>
      <c r="N5" s="10"/>
    </row>
    <row r="6" spans="1:14">
      <c r="A6" s="12"/>
      <c r="B6" s="68" t="str">
        <f>ExcelTool!B6</f>
        <v>No. in Audit</v>
      </c>
      <c r="C6" s="115">
        <f>ExcelTool!C6</f>
        <v>12</v>
      </c>
      <c r="D6" s="116"/>
      <c r="E6" s="116"/>
      <c r="F6" s="117"/>
      <c r="G6" s="9"/>
      <c r="H6" s="9"/>
      <c r="J6" s="9"/>
      <c r="K6" s="9"/>
      <c r="L6" s="9"/>
      <c r="M6" s="10"/>
      <c r="N6" s="10"/>
    </row>
    <row r="7" spans="1:14">
      <c r="A7" s="12"/>
      <c r="B7" s="68" t="str">
        <f>ExcelTool!B7</f>
        <v>No. of Questions</v>
      </c>
      <c r="C7" s="106">
        <f>ExcelTool!C7</f>
        <v>12</v>
      </c>
      <c r="D7" s="107"/>
      <c r="E7" s="107"/>
      <c r="F7" s="108"/>
      <c r="G7" s="9"/>
      <c r="H7" s="9"/>
      <c r="J7" s="9"/>
      <c r="K7" s="9"/>
      <c r="L7" s="9"/>
      <c r="M7" s="10"/>
      <c r="N7" s="10"/>
    </row>
    <row r="8" spans="1:14">
      <c r="A8" s="12"/>
      <c r="B8" s="69"/>
      <c r="C8" s="26"/>
      <c r="D8" s="39"/>
      <c r="E8" s="39"/>
      <c r="F8" s="40"/>
      <c r="G8" s="9"/>
      <c r="H8" s="9"/>
      <c r="J8" s="9"/>
      <c r="K8" s="9"/>
      <c r="L8" s="9"/>
      <c r="M8" s="10"/>
      <c r="N8" s="10"/>
    </row>
    <row r="9" spans="1:14" hidden="1">
      <c r="A9" s="12"/>
      <c r="B9" s="69"/>
      <c r="C9" s="26"/>
      <c r="D9" s="39"/>
      <c r="E9" s="39"/>
      <c r="F9" s="40"/>
      <c r="G9" s="9"/>
      <c r="H9" s="9"/>
      <c r="J9" s="9"/>
      <c r="K9" s="9"/>
      <c r="L9" s="9"/>
      <c r="M9" s="10"/>
      <c r="N9" s="10"/>
    </row>
    <row r="10" spans="1:14" hidden="1">
      <c r="A10" s="12"/>
      <c r="B10" s="69"/>
      <c r="C10" s="26"/>
      <c r="D10" s="39"/>
      <c r="E10" s="39"/>
      <c r="F10" s="40"/>
      <c r="G10" s="9"/>
      <c r="H10" s="9"/>
      <c r="J10" s="9"/>
      <c r="K10" s="9"/>
      <c r="L10" s="9"/>
      <c r="M10" s="10"/>
      <c r="N10" s="10"/>
    </row>
    <row r="11" spans="1:14">
      <c r="A11" s="12"/>
      <c r="B11" s="69"/>
      <c r="C11" s="26"/>
      <c r="D11" s="27"/>
      <c r="E11" s="28"/>
      <c r="F11" s="28"/>
      <c r="G11" s="9"/>
      <c r="H11" s="9"/>
      <c r="J11" s="9"/>
      <c r="K11" s="9"/>
      <c r="L11" s="9"/>
      <c r="M11" s="10"/>
      <c r="N11" s="10"/>
    </row>
    <row r="12" spans="1:14" ht="12.75" customHeight="1">
      <c r="A12" s="12"/>
      <c r="B12" s="70" t="s">
        <v>14</v>
      </c>
      <c r="C12" s="29" t="s">
        <v>3</v>
      </c>
      <c r="D12" s="29" t="s">
        <v>6</v>
      </c>
      <c r="E12" s="29" t="s">
        <v>7</v>
      </c>
      <c r="F12" s="30" t="s">
        <v>4</v>
      </c>
    </row>
    <row r="13" spans="1:14">
      <c r="A13" s="21">
        <f>ExcelTool!A13</f>
        <v>1</v>
      </c>
      <c r="B13" s="31" t="str">
        <f>ExcelTool!B13</f>
        <v>Care escalated without IMEWS trigger?</v>
      </c>
      <c r="C13" s="32">
        <f>COUNTIF(ExcelTool!13:13,$C$12)</f>
        <v>0</v>
      </c>
      <c r="D13" s="32">
        <f>COUNTIF(ExcelTool!13:13,$D$12)</f>
        <v>0</v>
      </c>
      <c r="E13" s="32">
        <f>COUNTIF(ExcelTool!13:13,$E$12)</f>
        <v>0</v>
      </c>
      <c r="F13" s="33">
        <f>IF(ISERROR(((C13/(No._in_Audit-E13)*100))),"NA",((C13/(No._in_Audit-E13)*100)))</f>
        <v>0</v>
      </c>
    </row>
    <row r="14" spans="1:14" ht="25.5">
      <c r="A14" s="21">
        <f>ExcelTool!A14</f>
        <v>2</v>
      </c>
      <c r="B14" s="31" t="str">
        <f>ExcelTool!B14</f>
        <v>A full set of observations were completed within the required timeframe</v>
      </c>
      <c r="C14" s="32">
        <f>COUNTIF(ExcelTool!14:14,$C$12)</f>
        <v>0</v>
      </c>
      <c r="D14" s="32">
        <f>COUNTIF(ExcelTool!14:14,$D$12)</f>
        <v>0</v>
      </c>
      <c r="E14" s="32">
        <f>COUNTIF(ExcelTool!14:14,$E$12)</f>
        <v>0</v>
      </c>
      <c r="F14" s="33">
        <f>IF(ISERROR(((C14/(No._in_Audit-E14)*100))),"NA",((C14/(No._in_Audit-E14)*100)))</f>
        <v>0</v>
      </c>
    </row>
    <row r="15" spans="1:14">
      <c r="A15" s="21">
        <f>ExcelTool!A15</f>
        <v>3</v>
      </c>
      <c r="B15" s="31" t="str">
        <f>ExcelTool!B15</f>
        <v>Midwife in charge informed</v>
      </c>
      <c r="C15" s="32">
        <f>COUNTIF(ExcelTool!15:15,$C$12)</f>
        <v>0</v>
      </c>
      <c r="D15" s="32">
        <f>COUNTIF(ExcelTool!15:15,$D$12)</f>
        <v>0</v>
      </c>
      <c r="E15" s="32">
        <f>COUNTIF(ExcelTool!15:15,$E$12)</f>
        <v>0</v>
      </c>
      <c r="F15" s="33">
        <f t="shared" ref="F15:F17" si="0">IF(ISERROR(((C15/(No._in_Audit-E15)*100))),"NA",((C15/(No._in_Audit-E15)*100)))</f>
        <v>0</v>
      </c>
    </row>
    <row r="16" spans="1:14" ht="38.25">
      <c r="A16" s="21">
        <f>ExcelTool!A16</f>
        <v>4</v>
      </c>
      <c r="B16" s="31" t="str">
        <f>ExcelTool!B16</f>
        <v>There is evidence that the care was escalated to the appropriate level as per escalation guide</v>
      </c>
      <c r="C16" s="32">
        <f>COUNTIF(ExcelTool!16:16,$C$12)</f>
        <v>0</v>
      </c>
      <c r="D16" s="32">
        <f>COUNTIF(ExcelTool!16:16,$D$12)</f>
        <v>0</v>
      </c>
      <c r="E16" s="32">
        <f>COUNTIF(ExcelTool!16:16,$E$12)</f>
        <v>0</v>
      </c>
      <c r="F16" s="33">
        <f t="shared" si="0"/>
        <v>0</v>
      </c>
    </row>
    <row r="17" spans="1:6">
      <c r="A17" s="21">
        <f>ExcelTool!A17</f>
        <v>5</v>
      </c>
      <c r="B17" s="31" t="str">
        <f>ExcelTool!B17</f>
        <v>Medical review was received</v>
      </c>
      <c r="C17" s="32">
        <f>COUNTIF(ExcelTool!17:17,$C$12)</f>
        <v>0</v>
      </c>
      <c r="D17" s="32">
        <f>COUNTIF(ExcelTool!17:17,$D$12)</f>
        <v>0</v>
      </c>
      <c r="E17" s="32">
        <f>COUNTIF(ExcelTool!17:17,$E$12)</f>
        <v>0</v>
      </c>
      <c r="F17" s="33">
        <f t="shared" si="0"/>
        <v>0</v>
      </c>
    </row>
    <row r="18" spans="1:6" ht="25.5">
      <c r="A18" s="21">
        <f>ExcelTool!A18</f>
        <v>6</v>
      </c>
      <c r="B18" s="31" t="str">
        <f>ExcelTool!B18</f>
        <v>The ISBAR tool was used to document the escalation of care</v>
      </c>
      <c r="C18" s="32">
        <f>COUNTIF(ExcelTool!18:18,$C$12)</f>
        <v>0</v>
      </c>
      <c r="D18" s="32">
        <f>COUNTIF(ExcelTool!18:18,$D$12)</f>
        <v>0</v>
      </c>
      <c r="E18" s="32">
        <f>COUNTIF(ExcelTool!18:18,$E$12)</f>
        <v>0</v>
      </c>
      <c r="F18" s="33">
        <f t="shared" ref="F18:F24" si="1">IF(ISERROR(((C18/(No._in_Audit-E18)*100))),"NA",((C18/(No._in_Audit-E18)*100)))</f>
        <v>0</v>
      </c>
    </row>
    <row r="19" spans="1:6" ht="51">
      <c r="A19" s="21">
        <f>ExcelTool!A19</f>
        <v>7</v>
      </c>
      <c r="B19" s="31" t="str">
        <f>ExcelTool!B19</f>
        <v>There is evidence of an increase in the frequency of monitoring and recording of vital signs in response to the detection of observations in the yellow or pink zones</v>
      </c>
      <c r="C19" s="32">
        <f>COUNTIF(ExcelTool!19:19,$C$12)</f>
        <v>0</v>
      </c>
      <c r="D19" s="32">
        <f>COUNTIF(ExcelTool!19:19,$D$12)</f>
        <v>0</v>
      </c>
      <c r="E19" s="32">
        <f>COUNTIF(ExcelTool!19:19,$E$12)</f>
        <v>0</v>
      </c>
      <c r="F19" s="33">
        <f t="shared" si="1"/>
        <v>0</v>
      </c>
    </row>
    <row r="20" spans="1:6" ht="25.5">
      <c r="A20" s="21">
        <f>ExcelTool!A20</f>
        <v>8</v>
      </c>
      <c r="B20" s="31" t="str">
        <f>ExcelTool!B20</f>
        <v>Measures implemented to reduce triggers as appropriate</v>
      </c>
      <c r="C20" s="32">
        <f>COUNTIF(ExcelTool!20:20,$C$12)</f>
        <v>0</v>
      </c>
      <c r="D20" s="32">
        <f>COUNTIF(ExcelTool!20:20,$D$12)</f>
        <v>0</v>
      </c>
      <c r="E20" s="32">
        <f>COUNTIF(ExcelTool!20:20,$E$12)</f>
        <v>0</v>
      </c>
      <c r="F20" s="33">
        <f t="shared" si="1"/>
        <v>0</v>
      </c>
    </row>
    <row r="21" spans="1:6" ht="25.5">
      <c r="A21" s="21">
        <f>ExcelTool!A21</f>
        <v>9</v>
      </c>
      <c r="B21" s="31" t="str">
        <f>ExcelTool!B21</f>
        <v>Any variances to the parameters are documented with clear management plans</v>
      </c>
      <c r="C21" s="32">
        <f>COUNTIF(ExcelTool!21:21,$C$12)</f>
        <v>0</v>
      </c>
      <c r="D21" s="32">
        <f>COUNTIF(ExcelTool!21:21,$D$12)</f>
        <v>0</v>
      </c>
      <c r="E21" s="32">
        <f>COUNTIF(ExcelTool!21:21,$E$12)</f>
        <v>0</v>
      </c>
      <c r="F21" s="33">
        <f t="shared" si="1"/>
        <v>0</v>
      </c>
    </row>
    <row r="22" spans="1:6">
      <c r="A22" s="21">
        <f>ExcelTool!A22</f>
        <v>10</v>
      </c>
      <c r="B22" s="31" t="str">
        <f>ExcelTool!B22</f>
        <v>Medical review documented by the doctor</v>
      </c>
      <c r="C22" s="32">
        <f>COUNTIF(ExcelTool!22:22,$C$12)</f>
        <v>0</v>
      </c>
      <c r="D22" s="32">
        <f>COUNTIF(ExcelTool!22:22,$D$12)</f>
        <v>0</v>
      </c>
      <c r="E22" s="32">
        <f>COUNTIF(ExcelTool!22:22,$E$12)</f>
        <v>0</v>
      </c>
      <c r="F22" s="33">
        <f t="shared" si="1"/>
        <v>0</v>
      </c>
    </row>
    <row r="23" spans="1:6">
      <c r="A23" s="21">
        <f>ExcelTool!A23</f>
        <v>11</v>
      </c>
      <c r="B23" s="31" t="str">
        <f>ExcelTool!B23</f>
        <v>Plan of care documented by the doctor</v>
      </c>
      <c r="C23" s="32">
        <f>COUNTIF(ExcelTool!23:23,$C$12)</f>
        <v>0</v>
      </c>
      <c r="D23" s="32">
        <f>COUNTIF(ExcelTool!23:23,$D$12)</f>
        <v>0</v>
      </c>
      <c r="E23" s="32">
        <f>COUNTIF(ExcelTool!23:23,$E$12)</f>
        <v>0</v>
      </c>
      <c r="F23" s="33">
        <f t="shared" si="1"/>
        <v>0</v>
      </c>
    </row>
    <row r="24" spans="1:6" ht="25.5">
      <c r="A24" s="21">
        <f>ExcelTool!A24</f>
        <v>12</v>
      </c>
      <c r="B24" s="31" t="str">
        <f>ExcelTool!B24</f>
        <v>Date and time of review documented by the doctor</v>
      </c>
      <c r="C24" s="32">
        <f>COUNTIF(ExcelTool!24:24,$C$12)</f>
        <v>0</v>
      </c>
      <c r="D24" s="32">
        <f>COUNTIF(ExcelTool!24:24,$D$12)</f>
        <v>0</v>
      </c>
      <c r="E24" s="32">
        <f>COUNTIF(ExcelTool!24:24,$E$12)</f>
        <v>0</v>
      </c>
      <c r="F24" s="33">
        <f t="shared" si="1"/>
        <v>0</v>
      </c>
    </row>
    <row r="25" spans="1:6">
      <c r="A25" s="21"/>
      <c r="B25" s="71" t="s">
        <v>13</v>
      </c>
      <c r="C25" s="32">
        <f>SUM(C13:C24)</f>
        <v>0</v>
      </c>
      <c r="D25" s="32">
        <f>SUM(D13:D24)</f>
        <v>0</v>
      </c>
      <c r="E25" s="32">
        <f>SUM(E13:E24)</f>
        <v>0</v>
      </c>
      <c r="F25" s="34">
        <f>IF(ISERROR(((C25/(No._in_Audit*No._of_Questions-E25)*100))),"NA",((C25/(No._in_Audit*No._of_Questions-E25)*100)))</f>
        <v>0</v>
      </c>
    </row>
    <row r="26" spans="1:6">
      <c r="A26" s="59"/>
      <c r="B26" s="77"/>
      <c r="C26" s="78"/>
      <c r="D26" s="78"/>
      <c r="E26" s="78"/>
      <c r="F26" s="79"/>
    </row>
    <row r="27" spans="1:6">
      <c r="A27" s="59"/>
      <c r="B27" s="77"/>
      <c r="C27" s="78"/>
      <c r="D27" s="78"/>
      <c r="E27" s="78"/>
      <c r="F27" s="79"/>
    </row>
    <row r="28" spans="1:6">
      <c r="A28" s="59"/>
      <c r="B28" s="77"/>
      <c r="C28" s="78"/>
      <c r="D28" s="78"/>
      <c r="E28" s="78"/>
      <c r="F28" s="79"/>
    </row>
    <row r="29" spans="1:6">
      <c r="A29" s="59"/>
      <c r="B29" s="77"/>
      <c r="C29" s="78"/>
      <c r="D29" s="78"/>
      <c r="E29" s="78"/>
      <c r="F29" s="79"/>
    </row>
    <row r="30" spans="1:6">
      <c r="A30" s="59"/>
      <c r="B30" s="77"/>
      <c r="C30" s="78"/>
      <c r="D30" s="78"/>
      <c r="E30" s="78"/>
      <c r="F30" s="79"/>
    </row>
    <row r="31" spans="1:6">
      <c r="A31" s="59"/>
      <c r="B31" s="77"/>
      <c r="C31" s="78"/>
      <c r="D31" s="78"/>
      <c r="E31" s="78"/>
      <c r="F31" s="79"/>
    </row>
    <row r="32" spans="1:6">
      <c r="A32" s="59"/>
      <c r="B32" s="77"/>
      <c r="C32" s="78"/>
      <c r="D32" s="78"/>
      <c r="E32" s="78"/>
      <c r="F32" s="79"/>
    </row>
    <row r="33" spans="1:6">
      <c r="A33" s="59"/>
      <c r="B33" s="77"/>
      <c r="C33" s="78"/>
      <c r="D33" s="78"/>
      <c r="E33" s="78"/>
      <c r="F33" s="79"/>
    </row>
    <row r="34" spans="1:6">
      <c r="A34" s="59"/>
      <c r="B34" s="77"/>
      <c r="C34" s="78"/>
      <c r="D34" s="78"/>
      <c r="E34" s="78"/>
      <c r="F34" s="79"/>
    </row>
    <row r="35" spans="1:6">
      <c r="A35" s="59"/>
      <c r="B35" s="77"/>
      <c r="C35" s="78"/>
      <c r="D35" s="78"/>
      <c r="E35" s="78"/>
      <c r="F35" s="79"/>
    </row>
    <row r="36" spans="1:6">
      <c r="A36" s="59"/>
      <c r="B36" s="77"/>
      <c r="C36" s="78"/>
      <c r="D36" s="78"/>
      <c r="E36" s="78"/>
      <c r="F36" s="79"/>
    </row>
    <row r="37" spans="1:6">
      <c r="A37" s="59"/>
      <c r="B37" s="77"/>
      <c r="C37" s="78"/>
      <c r="D37" s="78"/>
      <c r="E37" s="78"/>
      <c r="F37" s="79"/>
    </row>
    <row r="38" spans="1:6">
      <c r="A38" s="59"/>
      <c r="B38" s="77"/>
      <c r="C38" s="78"/>
      <c r="D38" s="78"/>
      <c r="E38" s="78"/>
      <c r="F38" s="79"/>
    </row>
    <row r="39" spans="1:6">
      <c r="A39" s="59"/>
      <c r="B39" s="77"/>
      <c r="C39" s="78"/>
      <c r="D39" s="78"/>
      <c r="E39" s="78"/>
      <c r="F39" s="79"/>
    </row>
    <row r="40" spans="1:6">
      <c r="A40" s="59"/>
      <c r="B40" s="77"/>
      <c r="C40" s="78"/>
      <c r="D40" s="78"/>
      <c r="E40" s="78"/>
      <c r="F40" s="79"/>
    </row>
    <row r="41" spans="1:6">
      <c r="A41" s="59"/>
      <c r="B41" s="77"/>
      <c r="C41" s="78"/>
      <c r="D41" s="78"/>
      <c r="E41" s="78"/>
      <c r="F41" s="79"/>
    </row>
    <row r="42" spans="1:6">
      <c r="A42" s="59"/>
      <c r="B42" s="77"/>
      <c r="C42" s="78"/>
      <c r="D42" s="78"/>
      <c r="E42" s="78"/>
      <c r="F42" s="79"/>
    </row>
    <row r="43" spans="1:6">
      <c r="A43" s="59"/>
      <c r="B43" s="77"/>
      <c r="C43" s="78"/>
      <c r="D43" s="78"/>
      <c r="E43" s="78"/>
      <c r="F43" s="79"/>
    </row>
    <row r="44" spans="1:6">
      <c r="A44" s="59"/>
      <c r="B44" s="77"/>
      <c r="C44" s="78"/>
      <c r="D44" s="78"/>
      <c r="E44" s="78"/>
      <c r="F44" s="79"/>
    </row>
    <row r="45" spans="1:6">
      <c r="A45" s="59"/>
      <c r="B45" s="77"/>
      <c r="C45" s="78"/>
      <c r="D45" s="78"/>
      <c r="E45" s="78"/>
      <c r="F45" s="79"/>
    </row>
    <row r="46" spans="1:6">
      <c r="A46" s="59"/>
      <c r="B46" s="77"/>
      <c r="C46" s="78"/>
      <c r="D46" s="78"/>
      <c r="E46" s="78"/>
      <c r="F46" s="79"/>
    </row>
    <row r="47" spans="1:6">
      <c r="B47" s="72"/>
      <c r="C47" s="35"/>
      <c r="D47" s="35"/>
      <c r="E47" s="35"/>
      <c r="F47" s="35"/>
    </row>
    <row r="48" spans="1:6">
      <c r="B48" s="72"/>
      <c r="C48" s="35"/>
      <c r="D48" s="35"/>
      <c r="E48" s="35"/>
      <c r="F48" s="35"/>
    </row>
    <row r="49" spans="2:6">
      <c r="B49" s="72"/>
      <c r="C49" s="35"/>
      <c r="D49" s="35"/>
      <c r="E49" s="35"/>
      <c r="F49" s="35"/>
    </row>
    <row r="50" spans="2:6">
      <c r="B50" s="72"/>
      <c r="C50" s="35"/>
      <c r="D50" s="35"/>
      <c r="E50" s="35"/>
      <c r="F50" s="35"/>
    </row>
    <row r="51" spans="2:6">
      <c r="B51" s="72"/>
      <c r="C51" s="35"/>
      <c r="D51" s="35"/>
      <c r="E51" s="35"/>
      <c r="F51" s="35"/>
    </row>
    <row r="52" spans="2:6">
      <c r="B52" s="72"/>
      <c r="C52" s="35"/>
      <c r="D52" s="35"/>
      <c r="E52" s="35"/>
      <c r="F52" s="35"/>
    </row>
    <row r="53" spans="2:6">
      <c r="B53" s="72"/>
      <c r="C53" s="35"/>
      <c r="D53" s="35"/>
      <c r="E53" s="35"/>
      <c r="F53" s="35"/>
    </row>
    <row r="54" spans="2:6">
      <c r="B54" s="72"/>
      <c r="C54" s="35"/>
      <c r="D54" s="35"/>
      <c r="E54" s="35"/>
      <c r="F54" s="35"/>
    </row>
    <row r="55" spans="2:6">
      <c r="B55" s="72"/>
      <c r="C55" s="35"/>
      <c r="D55" s="35"/>
      <c r="E55" s="35"/>
      <c r="F55" s="35"/>
    </row>
    <row r="56" spans="2:6">
      <c r="B56" s="72"/>
      <c r="C56" s="35"/>
      <c r="D56" s="35"/>
      <c r="E56" s="35"/>
      <c r="F56" s="35"/>
    </row>
    <row r="57" spans="2:6">
      <c r="B57" s="72"/>
      <c r="C57" s="35"/>
      <c r="D57" s="35"/>
      <c r="E57" s="35"/>
      <c r="F57" s="35"/>
    </row>
    <row r="58" spans="2:6">
      <c r="B58" s="72"/>
      <c r="C58" s="35"/>
      <c r="D58" s="35"/>
      <c r="E58" s="35"/>
      <c r="F58" s="35"/>
    </row>
    <row r="59" spans="2:6">
      <c r="B59" s="72"/>
      <c r="C59" s="35"/>
      <c r="D59" s="35"/>
      <c r="E59" s="35"/>
      <c r="F59" s="35"/>
    </row>
    <row r="60" spans="2:6">
      <c r="B60" s="72"/>
      <c r="C60" s="35"/>
      <c r="D60" s="35"/>
      <c r="E60" s="35"/>
      <c r="F60" s="35"/>
    </row>
    <row r="61" spans="2:6">
      <c r="B61" s="72"/>
      <c r="C61" s="35"/>
      <c r="D61" s="35"/>
      <c r="E61" s="35"/>
      <c r="F61" s="35"/>
    </row>
    <row r="62" spans="2:6">
      <c r="B62" s="72"/>
      <c r="C62" s="35"/>
      <c r="D62" s="35"/>
      <c r="E62" s="35"/>
      <c r="F62" s="35"/>
    </row>
    <row r="63" spans="2:6">
      <c r="B63" s="72"/>
      <c r="C63" s="35"/>
      <c r="D63" s="35"/>
      <c r="E63" s="35"/>
      <c r="F63" s="35"/>
    </row>
    <row r="64" spans="2:6">
      <c r="B64" s="72"/>
      <c r="C64" s="35"/>
      <c r="D64" s="35"/>
      <c r="E64" s="35"/>
      <c r="F64" s="35"/>
    </row>
    <row r="65" spans="2:6">
      <c r="B65" s="72"/>
      <c r="C65" s="35"/>
      <c r="D65" s="35"/>
      <c r="E65" s="35"/>
      <c r="F65" s="35"/>
    </row>
    <row r="66" spans="2:6">
      <c r="B66" s="72"/>
      <c r="C66" s="35"/>
      <c r="D66" s="35"/>
      <c r="E66" s="35"/>
      <c r="F66" s="35"/>
    </row>
    <row r="67" spans="2:6">
      <c r="B67" s="72"/>
      <c r="C67" s="35"/>
      <c r="D67" s="35"/>
      <c r="E67" s="35"/>
      <c r="F67" s="35"/>
    </row>
    <row r="68" spans="2:6">
      <c r="B68" s="72"/>
      <c r="C68" s="35"/>
      <c r="D68" s="35"/>
      <c r="E68" s="35"/>
      <c r="F68" s="35"/>
    </row>
    <row r="69" spans="2:6">
      <c r="B69" s="72"/>
      <c r="C69" s="35"/>
      <c r="D69" s="35"/>
      <c r="E69" s="35"/>
      <c r="F69" s="35"/>
    </row>
    <row r="70" spans="2:6">
      <c r="B70" s="72"/>
      <c r="C70" s="35"/>
      <c r="D70" s="35"/>
      <c r="E70" s="35"/>
      <c r="F70" s="35"/>
    </row>
    <row r="71" spans="2:6">
      <c r="B71" s="72"/>
      <c r="C71" s="35"/>
      <c r="D71" s="35"/>
      <c r="E71" s="35"/>
      <c r="F71" s="35"/>
    </row>
    <row r="72" spans="2:6">
      <c r="B72" s="72"/>
      <c r="C72" s="35"/>
      <c r="D72" s="35"/>
      <c r="E72" s="35"/>
      <c r="F72" s="35"/>
    </row>
    <row r="73" spans="2:6">
      <c r="B73" s="72"/>
      <c r="C73" s="35"/>
      <c r="D73" s="35"/>
      <c r="E73" s="35"/>
      <c r="F73" s="35"/>
    </row>
    <row r="74" spans="2:6">
      <c r="B74" s="72"/>
      <c r="C74" s="35"/>
      <c r="D74" s="35"/>
      <c r="E74" s="35"/>
      <c r="F74" s="35"/>
    </row>
    <row r="75" spans="2:6">
      <c r="B75" s="72"/>
      <c r="C75" s="35"/>
      <c r="D75" s="35"/>
      <c r="E75" s="35"/>
      <c r="F75" s="35"/>
    </row>
    <row r="76" spans="2:6">
      <c r="B76" s="72"/>
      <c r="C76" s="35"/>
      <c r="D76" s="35"/>
      <c r="E76" s="35"/>
      <c r="F76" s="35"/>
    </row>
    <row r="77" spans="2:6">
      <c r="B77" s="72"/>
      <c r="C77" s="35"/>
      <c r="D77" s="35"/>
      <c r="E77" s="35"/>
      <c r="F77" s="35"/>
    </row>
    <row r="78" spans="2:6">
      <c r="B78" s="72"/>
      <c r="C78" s="35"/>
      <c r="D78" s="35"/>
      <c r="E78" s="35"/>
      <c r="F78" s="35"/>
    </row>
    <row r="79" spans="2:6">
      <c r="B79" s="72"/>
      <c r="C79" s="35"/>
      <c r="D79" s="35"/>
      <c r="E79" s="35"/>
      <c r="F79" s="35"/>
    </row>
    <row r="80" spans="2:6">
      <c r="B80" s="72"/>
      <c r="C80" s="35"/>
      <c r="D80" s="35"/>
      <c r="E80" s="35"/>
      <c r="F80" s="35"/>
    </row>
    <row r="81" spans="2:6">
      <c r="B81" s="72"/>
      <c r="C81" s="35"/>
      <c r="D81" s="35"/>
      <c r="E81" s="35"/>
      <c r="F81" s="35"/>
    </row>
    <row r="82" spans="2:6">
      <c r="B82" s="72"/>
      <c r="C82" s="35"/>
      <c r="D82" s="35"/>
      <c r="E82" s="35"/>
      <c r="F82" s="35"/>
    </row>
    <row r="83" spans="2:6">
      <c r="B83" s="72"/>
      <c r="C83" s="35"/>
      <c r="D83" s="35"/>
      <c r="E83" s="35"/>
      <c r="F83" s="35"/>
    </row>
    <row r="84" spans="2:6">
      <c r="B84" s="72"/>
      <c r="C84" s="35"/>
      <c r="D84" s="35"/>
      <c r="E84" s="35"/>
      <c r="F84" s="35"/>
    </row>
    <row r="85" spans="2:6">
      <c r="B85" s="72"/>
      <c r="C85" s="35"/>
      <c r="D85" s="35"/>
      <c r="E85" s="35"/>
      <c r="F85" s="35"/>
    </row>
    <row r="86" spans="2:6">
      <c r="B86" s="72"/>
      <c r="C86" s="35"/>
      <c r="D86" s="35"/>
      <c r="E86" s="35"/>
      <c r="F86" s="35"/>
    </row>
    <row r="87" spans="2:6">
      <c r="B87" s="72"/>
      <c r="C87" s="35"/>
      <c r="D87" s="35"/>
      <c r="E87" s="35"/>
      <c r="F87" s="35"/>
    </row>
    <row r="88" spans="2:6">
      <c r="B88" s="72"/>
      <c r="C88" s="35"/>
      <c r="D88" s="35"/>
      <c r="E88" s="35"/>
      <c r="F88" s="35"/>
    </row>
    <row r="89" spans="2:6">
      <c r="B89" s="72"/>
      <c r="C89" s="35"/>
      <c r="D89" s="35"/>
      <c r="E89" s="35"/>
      <c r="F89" s="35"/>
    </row>
    <row r="90" spans="2:6">
      <c r="B90" s="72"/>
      <c r="C90" s="35"/>
      <c r="D90" s="35"/>
      <c r="E90" s="35"/>
      <c r="F90" s="35"/>
    </row>
    <row r="91" spans="2:6">
      <c r="B91" s="72"/>
      <c r="C91" s="35"/>
      <c r="D91" s="35"/>
      <c r="E91" s="35"/>
      <c r="F91" s="35"/>
    </row>
    <row r="92" spans="2:6">
      <c r="B92" s="72"/>
      <c r="C92" s="35"/>
      <c r="D92" s="35"/>
      <c r="E92" s="35"/>
      <c r="F92" s="35"/>
    </row>
    <row r="93" spans="2:6">
      <c r="B93" s="72"/>
      <c r="C93" s="35"/>
      <c r="D93" s="35"/>
      <c r="E93" s="35"/>
      <c r="F93" s="35"/>
    </row>
    <row r="94" spans="2:6">
      <c r="B94" s="72"/>
      <c r="C94" s="35"/>
      <c r="D94" s="35"/>
      <c r="E94" s="35"/>
      <c r="F94" s="35"/>
    </row>
    <row r="95" spans="2:6">
      <c r="B95" s="72"/>
      <c r="C95" s="35"/>
      <c r="D95" s="35"/>
      <c r="E95" s="35"/>
      <c r="F95" s="35"/>
    </row>
    <row r="96" spans="2:6">
      <c r="B96" s="72"/>
      <c r="C96" s="35"/>
      <c r="D96" s="35"/>
      <c r="E96" s="35"/>
      <c r="F96" s="35"/>
    </row>
    <row r="97" spans="2:6">
      <c r="B97" s="72"/>
      <c r="C97" s="35"/>
      <c r="D97" s="35"/>
      <c r="E97" s="35"/>
      <c r="F97" s="35"/>
    </row>
    <row r="98" spans="2:6">
      <c r="B98" s="72"/>
      <c r="C98" s="35"/>
      <c r="D98" s="35"/>
      <c r="E98" s="35"/>
      <c r="F98" s="35"/>
    </row>
    <row r="99" spans="2:6">
      <c r="B99" s="72"/>
      <c r="C99" s="35"/>
      <c r="D99" s="35"/>
      <c r="E99" s="35"/>
      <c r="F99" s="35"/>
    </row>
    <row r="100" spans="2:6">
      <c r="B100" s="72"/>
      <c r="C100" s="35"/>
      <c r="D100" s="35"/>
      <c r="E100" s="35"/>
      <c r="F100" s="35"/>
    </row>
    <row r="101" spans="2:6">
      <c r="B101" s="72"/>
      <c r="C101" s="35"/>
      <c r="D101" s="35"/>
      <c r="E101" s="35"/>
      <c r="F101" s="35"/>
    </row>
    <row r="102" spans="2:6">
      <c r="B102" s="72"/>
      <c r="C102" s="35"/>
      <c r="D102" s="35"/>
      <c r="E102" s="35"/>
      <c r="F102" s="35"/>
    </row>
    <row r="103" spans="2:6">
      <c r="B103" s="72"/>
      <c r="C103" s="35"/>
      <c r="D103" s="35"/>
      <c r="E103" s="35"/>
      <c r="F103" s="35"/>
    </row>
    <row r="104" spans="2:6">
      <c r="B104" s="72"/>
      <c r="C104" s="35"/>
      <c r="D104" s="35"/>
      <c r="E104" s="35"/>
      <c r="F104" s="35"/>
    </row>
    <row r="105" spans="2:6">
      <c r="B105" s="72"/>
      <c r="C105" s="35"/>
      <c r="D105" s="35"/>
      <c r="E105" s="35"/>
      <c r="F105" s="35"/>
    </row>
    <row r="106" spans="2:6">
      <c r="B106" s="72"/>
      <c r="C106" s="35"/>
      <c r="D106" s="35"/>
      <c r="E106" s="35"/>
      <c r="F106" s="35"/>
    </row>
    <row r="107" spans="2:6">
      <c r="B107" s="72"/>
      <c r="C107" s="35"/>
      <c r="D107" s="35"/>
      <c r="E107" s="35"/>
      <c r="F107" s="35"/>
    </row>
    <row r="108" spans="2:6">
      <c r="B108" s="72"/>
      <c r="C108" s="35"/>
      <c r="D108" s="35"/>
      <c r="E108" s="35"/>
      <c r="F108" s="35"/>
    </row>
    <row r="109" spans="2:6">
      <c r="B109" s="72"/>
      <c r="C109" s="35"/>
      <c r="D109" s="35"/>
      <c r="E109" s="35"/>
      <c r="F109" s="35"/>
    </row>
    <row r="110" spans="2:6">
      <c r="B110" s="72"/>
      <c r="C110" s="35"/>
      <c r="D110" s="35"/>
      <c r="E110" s="35"/>
      <c r="F110" s="35"/>
    </row>
  </sheetData>
  <sheetProtection sheet="1" objects="1" scenarios="1"/>
  <mergeCells count="7">
    <mergeCell ref="C7:F7"/>
    <mergeCell ref="B1:F1"/>
    <mergeCell ref="C2:F2"/>
    <mergeCell ref="C3:F3"/>
    <mergeCell ref="C4:F4"/>
    <mergeCell ref="C5:F5"/>
    <mergeCell ref="C6:F6"/>
  </mergeCells>
  <phoneticPr fontId="0" type="noConversion"/>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5.xml><?xml version="1.0" encoding="utf-8"?>
<worksheet xmlns="http://schemas.openxmlformats.org/spreadsheetml/2006/main" xmlns:r="http://schemas.openxmlformats.org/officeDocument/2006/relationships">
  <dimension ref="A1:N107"/>
  <sheetViews>
    <sheetView zoomScaleNormal="100" workbookViewId="0">
      <selection activeCell="A82" sqref="A82:XFD84"/>
    </sheetView>
  </sheetViews>
  <sheetFormatPr defaultRowHeight="12.75"/>
  <cols>
    <col min="1" max="1" width="3.7109375" style="13" customWidth="1"/>
    <col min="2" max="2" width="37.7109375" style="73" customWidth="1"/>
    <col min="3" max="6" width="12.7109375" style="6" customWidth="1"/>
    <col min="7" max="16384" width="9.140625" style="6"/>
  </cols>
  <sheetData>
    <row r="1" spans="1:14" ht="15.75">
      <c r="A1" s="12"/>
      <c r="B1" s="109" t="str">
        <f ca="1">OFFSET(ExcelTool!B1,0,0,1,1)</f>
        <v>Audit of IMEWS Escalation and Response</v>
      </c>
      <c r="C1" s="109"/>
      <c r="D1" s="109"/>
      <c r="E1" s="109"/>
      <c r="F1" s="110"/>
    </row>
    <row r="2" spans="1:14">
      <c r="A2" s="12"/>
      <c r="B2" s="68" t="str">
        <f>ExcelTool!B2</f>
        <v>Hospital/CHO</v>
      </c>
      <c r="C2" s="111" t="str">
        <f>ExcelTool!C2</f>
        <v>XYZ</v>
      </c>
      <c r="D2" s="111"/>
      <c r="E2" s="111"/>
      <c r="F2" s="111"/>
      <c r="G2" s="7"/>
      <c r="H2" s="8"/>
      <c r="J2" s="9"/>
      <c r="K2" s="9"/>
      <c r="L2" s="9"/>
      <c r="M2" s="10"/>
      <c r="N2" s="10"/>
    </row>
    <row r="3" spans="1:14">
      <c r="A3" s="12"/>
      <c r="B3" s="68" t="str">
        <f>ExcelTool!B3</f>
        <v>Ward/ Area</v>
      </c>
      <c r="C3" s="111" t="str">
        <f>ExcelTool!C3</f>
        <v>ABC</v>
      </c>
      <c r="D3" s="111"/>
      <c r="E3" s="111"/>
      <c r="F3" s="111"/>
      <c r="G3" s="11"/>
      <c r="H3" s="8"/>
      <c r="J3" s="9"/>
      <c r="K3" s="9"/>
      <c r="L3" s="9"/>
      <c r="M3" s="10"/>
      <c r="N3" s="10"/>
    </row>
    <row r="4" spans="1:14">
      <c r="A4" s="12"/>
      <c r="B4" s="68" t="str">
        <f>ExcelTool!B4</f>
        <v>Auditor(s)</v>
      </c>
      <c r="C4" s="111" t="str">
        <f>ExcelTool!C4</f>
        <v>Joe Bloggs</v>
      </c>
      <c r="D4" s="111"/>
      <c r="E4" s="111"/>
      <c r="F4" s="111"/>
      <c r="G4" s="9"/>
      <c r="H4" s="9"/>
      <c r="J4" s="9"/>
      <c r="K4" s="9"/>
      <c r="L4" s="9"/>
      <c r="M4" s="10"/>
      <c r="N4" s="10"/>
    </row>
    <row r="5" spans="1:14">
      <c r="A5" s="12"/>
      <c r="B5" s="68" t="str">
        <f>ExcelTool!B5</f>
        <v>Date of Audit</v>
      </c>
      <c r="C5" s="112">
        <f>ExcelTool!C5</f>
        <v>2017</v>
      </c>
      <c r="D5" s="113"/>
      <c r="E5" s="113"/>
      <c r="F5" s="114"/>
      <c r="G5" s="9"/>
      <c r="H5" s="9"/>
      <c r="J5" s="9"/>
      <c r="K5" s="9"/>
      <c r="L5" s="9"/>
      <c r="M5" s="10"/>
      <c r="N5" s="10"/>
    </row>
    <row r="6" spans="1:14" hidden="1">
      <c r="A6" s="12"/>
      <c r="B6" s="68" t="str">
        <f>ExcelTool!B6</f>
        <v>No. in Audit</v>
      </c>
      <c r="C6" s="115">
        <f>ExcelTool!C6</f>
        <v>12</v>
      </c>
      <c r="D6" s="124"/>
      <c r="E6" s="124"/>
      <c r="F6" s="125"/>
      <c r="G6" s="9"/>
      <c r="H6" s="9"/>
      <c r="J6" s="9"/>
      <c r="K6" s="9"/>
      <c r="L6" s="9"/>
      <c r="M6" s="10"/>
      <c r="N6" s="10"/>
    </row>
    <row r="7" spans="1:14" hidden="1">
      <c r="A7" s="12"/>
      <c r="B7" s="68" t="str">
        <f>ExcelTool!B7</f>
        <v>No. of Questions</v>
      </c>
      <c r="C7" s="106">
        <f>ExcelTool!C7</f>
        <v>12</v>
      </c>
      <c r="D7" s="126"/>
      <c r="E7" s="126"/>
      <c r="F7" s="127"/>
      <c r="G7" s="9"/>
      <c r="H7" s="9"/>
      <c r="J7" s="9"/>
      <c r="K7" s="9"/>
      <c r="L7" s="9"/>
      <c r="M7" s="10"/>
      <c r="N7" s="10"/>
    </row>
    <row r="8" spans="1:14">
      <c r="A8" s="12"/>
      <c r="B8" s="74" t="s">
        <v>48</v>
      </c>
      <c r="C8" s="121" t="s">
        <v>76</v>
      </c>
      <c r="D8" s="122"/>
      <c r="E8" s="122"/>
      <c r="F8" s="123"/>
      <c r="G8" s="9"/>
      <c r="H8" s="9"/>
      <c r="J8" s="9"/>
      <c r="K8" s="9"/>
      <c r="L8" s="9"/>
      <c r="M8" s="10"/>
      <c r="N8" s="10"/>
    </row>
    <row r="9" spans="1:14">
      <c r="A9" s="12"/>
      <c r="B9" s="68" t="s">
        <v>49</v>
      </c>
      <c r="C9" s="118">
        <f>COUNTIF(ExcelTool!12:12,Specific_Audit)</f>
        <v>0</v>
      </c>
      <c r="D9" s="119"/>
      <c r="E9" s="119"/>
      <c r="F9" s="120"/>
      <c r="G9" s="9"/>
      <c r="H9" s="9"/>
      <c r="J9" s="9"/>
      <c r="K9" s="9"/>
      <c r="L9" s="9"/>
      <c r="M9" s="10"/>
      <c r="N9" s="10"/>
    </row>
    <row r="10" spans="1:14">
      <c r="A10" s="12"/>
      <c r="B10" s="68" t="s">
        <v>50</v>
      </c>
      <c r="C10" s="118" t="str">
        <f>Specific_Audit&amp;" "&amp;C5</f>
        <v>Audit Period 2 2017</v>
      </c>
      <c r="D10" s="119"/>
      <c r="E10" s="119"/>
      <c r="F10" s="120"/>
      <c r="G10" s="9"/>
      <c r="H10" s="9"/>
      <c r="J10" s="9"/>
      <c r="K10" s="9"/>
      <c r="L10" s="9"/>
      <c r="M10" s="10"/>
      <c r="N10" s="10"/>
    </row>
    <row r="11" spans="1:14">
      <c r="A11" s="12"/>
      <c r="B11" s="75"/>
      <c r="C11" s="41"/>
      <c r="D11" s="42"/>
      <c r="E11" s="42"/>
      <c r="F11" s="42"/>
      <c r="G11" s="9"/>
      <c r="H11" s="9"/>
      <c r="J11" s="9"/>
      <c r="K11" s="9"/>
      <c r="L11" s="9"/>
      <c r="M11" s="10"/>
      <c r="N11" s="10"/>
    </row>
    <row r="12" spans="1:14" ht="12.75" customHeight="1">
      <c r="A12" s="12"/>
      <c r="B12" s="70" t="s">
        <v>14</v>
      </c>
      <c r="C12" s="29" t="s">
        <v>3</v>
      </c>
      <c r="D12" s="29" t="s">
        <v>6</v>
      </c>
      <c r="E12" s="29" t="s">
        <v>7</v>
      </c>
      <c r="F12" s="30" t="s">
        <v>4</v>
      </c>
    </row>
    <row r="13" spans="1:14">
      <c r="A13" s="21">
        <f>ExcelTool!A13</f>
        <v>1</v>
      </c>
      <c r="B13" s="31" t="str">
        <f>ExcelTool!B13</f>
        <v>Care escalated without IMEWS trigger?</v>
      </c>
      <c r="C13" s="32">
        <f>COUNTIFS(ExcelTool!$12:$12,Specific_Audit,ExcelTool!13:13,$C$12)</f>
        <v>0</v>
      </c>
      <c r="D13" s="32">
        <f>COUNTIFS(ExcelTool!$12:$12,Specific_Audit,ExcelTool!13:13,$D$12)</f>
        <v>0</v>
      </c>
      <c r="E13" s="32">
        <f>COUNTIFS(ExcelTool!$12:$12,Specific_Audit,ExcelTool!13:13,$E$12)</f>
        <v>0</v>
      </c>
      <c r="F13" s="33" t="str">
        <f t="shared" ref="F13:F24" si="0">IF(ISERROR(((C13/(No_in_specified_audit-E13)*100))),"NA",((C13/(No_in_specified_audit-E13)*100)))</f>
        <v>NA</v>
      </c>
    </row>
    <row r="14" spans="1:14" ht="25.5">
      <c r="A14" s="21">
        <f>ExcelTool!A14</f>
        <v>2</v>
      </c>
      <c r="B14" s="31" t="str">
        <f>ExcelTool!B14</f>
        <v>A full set of observations were completed within the required timeframe</v>
      </c>
      <c r="C14" s="32">
        <f>COUNTIFS(ExcelTool!$12:$12,Specific_Audit,ExcelTool!14:14,$C$12)</f>
        <v>0</v>
      </c>
      <c r="D14" s="32">
        <f>COUNTIFS(ExcelTool!$12:$12,Specific_Audit,ExcelTool!14:14,$D$12)</f>
        <v>0</v>
      </c>
      <c r="E14" s="32">
        <f>COUNTIFS(ExcelTool!$12:$12,Specific_Audit,ExcelTool!14:14,$E$12)</f>
        <v>0</v>
      </c>
      <c r="F14" s="33" t="str">
        <f t="shared" si="0"/>
        <v>NA</v>
      </c>
    </row>
    <row r="15" spans="1:14">
      <c r="A15" s="21">
        <f>ExcelTool!A15</f>
        <v>3</v>
      </c>
      <c r="B15" s="31" t="str">
        <f>ExcelTool!B15</f>
        <v>Midwife in charge informed</v>
      </c>
      <c r="C15" s="32">
        <f>COUNTIFS(ExcelTool!$12:$12,Specific_Audit,ExcelTool!15:15,$C$12)</f>
        <v>0</v>
      </c>
      <c r="D15" s="32">
        <f>COUNTIFS(ExcelTool!$12:$12,Specific_Audit,ExcelTool!15:15,$D$12)</f>
        <v>0</v>
      </c>
      <c r="E15" s="32">
        <f>COUNTIFS(ExcelTool!$12:$12,Specific_Audit,ExcelTool!15:15,$E$12)</f>
        <v>0</v>
      </c>
      <c r="F15" s="33" t="str">
        <f t="shared" si="0"/>
        <v>NA</v>
      </c>
    </row>
    <row r="16" spans="1:14" ht="38.25">
      <c r="A16" s="21">
        <f>ExcelTool!A16</f>
        <v>4</v>
      </c>
      <c r="B16" s="31" t="str">
        <f>ExcelTool!B16</f>
        <v>There is evidence that the care was escalated to the appropriate level as per escalation guide</v>
      </c>
      <c r="C16" s="32">
        <f>COUNTIFS(ExcelTool!$12:$12,Specific_Audit,ExcelTool!16:16,$C$12)</f>
        <v>0</v>
      </c>
      <c r="D16" s="32">
        <f>COUNTIFS(ExcelTool!$12:$12,Specific_Audit,ExcelTool!16:16,$D$12)</f>
        <v>0</v>
      </c>
      <c r="E16" s="32">
        <f>COUNTIFS(ExcelTool!$12:$12,Specific_Audit,ExcelTool!16:16,$E$12)</f>
        <v>0</v>
      </c>
      <c r="F16" s="33" t="str">
        <f t="shared" si="0"/>
        <v>NA</v>
      </c>
    </row>
    <row r="17" spans="1:6">
      <c r="A17" s="21">
        <f>ExcelTool!A17</f>
        <v>5</v>
      </c>
      <c r="B17" s="31" t="str">
        <f>ExcelTool!B17</f>
        <v>Medical review was received</v>
      </c>
      <c r="C17" s="32">
        <f>COUNTIFS(ExcelTool!$12:$12,Specific_Audit,ExcelTool!17:17,$C$12)</f>
        <v>0</v>
      </c>
      <c r="D17" s="32">
        <f>COUNTIFS(ExcelTool!$12:$12,Specific_Audit,ExcelTool!17:17,$D$12)</f>
        <v>0</v>
      </c>
      <c r="E17" s="32">
        <f>COUNTIFS(ExcelTool!$12:$12,Specific_Audit,ExcelTool!17:17,$E$12)</f>
        <v>0</v>
      </c>
      <c r="F17" s="33" t="str">
        <f t="shared" si="0"/>
        <v>NA</v>
      </c>
    </row>
    <row r="18" spans="1:6" ht="25.5">
      <c r="A18" s="21">
        <f>ExcelTool!A18</f>
        <v>6</v>
      </c>
      <c r="B18" s="31" t="str">
        <f>ExcelTool!B18</f>
        <v>The ISBAR tool was used to document the escalation of care</v>
      </c>
      <c r="C18" s="32">
        <f>COUNTIFS(ExcelTool!$12:$12,Specific_Audit,ExcelTool!18:18,$C$12)</f>
        <v>0</v>
      </c>
      <c r="D18" s="32">
        <f>COUNTIFS(ExcelTool!$12:$12,Specific_Audit,ExcelTool!18:18,$D$12)</f>
        <v>0</v>
      </c>
      <c r="E18" s="32">
        <f>COUNTIFS(ExcelTool!$12:$12,Specific_Audit,ExcelTool!18:18,$E$12)</f>
        <v>0</v>
      </c>
      <c r="F18" s="33" t="str">
        <f t="shared" si="0"/>
        <v>NA</v>
      </c>
    </row>
    <row r="19" spans="1:6" ht="51">
      <c r="A19" s="21">
        <f>ExcelTool!A19</f>
        <v>7</v>
      </c>
      <c r="B19" s="31" t="str">
        <f>ExcelTool!B19</f>
        <v>There is evidence of an increase in the frequency of monitoring and recording of vital signs in response to the detection of observations in the yellow or pink zones</v>
      </c>
      <c r="C19" s="32">
        <f>COUNTIFS(ExcelTool!$12:$12,Specific_Audit,ExcelTool!19:19,$C$12)</f>
        <v>0</v>
      </c>
      <c r="D19" s="32">
        <f>COUNTIFS(ExcelTool!$12:$12,Specific_Audit,ExcelTool!19:19,$D$12)</f>
        <v>0</v>
      </c>
      <c r="E19" s="32">
        <f>COUNTIFS(ExcelTool!$12:$12,Specific_Audit,ExcelTool!19:19,$E$12)</f>
        <v>0</v>
      </c>
      <c r="F19" s="33" t="str">
        <f t="shared" si="0"/>
        <v>NA</v>
      </c>
    </row>
    <row r="20" spans="1:6" ht="25.5">
      <c r="A20" s="21">
        <f>ExcelTool!A20</f>
        <v>8</v>
      </c>
      <c r="B20" s="31" t="str">
        <f>ExcelTool!B20</f>
        <v>Measures implemented to reduce triggers as appropriate</v>
      </c>
      <c r="C20" s="32">
        <f>COUNTIFS(ExcelTool!$12:$12,Specific_Audit,ExcelTool!20:20,$C$12)</f>
        <v>0</v>
      </c>
      <c r="D20" s="32">
        <f>COUNTIFS(ExcelTool!$12:$12,Specific_Audit,ExcelTool!20:20,$D$12)</f>
        <v>0</v>
      </c>
      <c r="E20" s="32">
        <f>COUNTIFS(ExcelTool!$12:$12,Specific_Audit,ExcelTool!20:20,$E$12)</f>
        <v>0</v>
      </c>
      <c r="F20" s="33" t="str">
        <f t="shared" si="0"/>
        <v>NA</v>
      </c>
    </row>
    <row r="21" spans="1:6" ht="25.5">
      <c r="A21" s="21">
        <f>ExcelTool!A21</f>
        <v>9</v>
      </c>
      <c r="B21" s="31" t="str">
        <f>ExcelTool!B21</f>
        <v>Any variances to the parameters are documented with clear management plans</v>
      </c>
      <c r="C21" s="32">
        <f>COUNTIFS(ExcelTool!$12:$12,Specific_Audit,ExcelTool!21:21,$C$12)</f>
        <v>0</v>
      </c>
      <c r="D21" s="32">
        <f>COUNTIFS(ExcelTool!$12:$12,Specific_Audit,ExcelTool!21:21,$D$12)</f>
        <v>0</v>
      </c>
      <c r="E21" s="32">
        <f>COUNTIFS(ExcelTool!$12:$12,Specific_Audit,ExcelTool!21:21,$E$12)</f>
        <v>0</v>
      </c>
      <c r="F21" s="33" t="str">
        <f t="shared" si="0"/>
        <v>NA</v>
      </c>
    </row>
    <row r="22" spans="1:6">
      <c r="A22" s="21">
        <f>ExcelTool!A22</f>
        <v>10</v>
      </c>
      <c r="B22" s="31" t="str">
        <f>ExcelTool!B22</f>
        <v>Medical review documented by the doctor</v>
      </c>
      <c r="C22" s="32">
        <f>COUNTIFS(ExcelTool!$12:$12,Specific_Audit,ExcelTool!22:22,$C$12)</f>
        <v>0</v>
      </c>
      <c r="D22" s="32">
        <f>COUNTIFS(ExcelTool!$12:$12,Specific_Audit,ExcelTool!22:22,$D$12)</f>
        <v>0</v>
      </c>
      <c r="E22" s="32">
        <f>COUNTIFS(ExcelTool!$12:$12,Specific_Audit,ExcelTool!22:22,$E$12)</f>
        <v>0</v>
      </c>
      <c r="F22" s="33" t="str">
        <f t="shared" si="0"/>
        <v>NA</v>
      </c>
    </row>
    <row r="23" spans="1:6">
      <c r="A23" s="21">
        <f>ExcelTool!A23</f>
        <v>11</v>
      </c>
      <c r="B23" s="31" t="str">
        <f>ExcelTool!B23</f>
        <v>Plan of care documented by the doctor</v>
      </c>
      <c r="C23" s="32">
        <f>COUNTIFS(ExcelTool!$12:$12,Specific_Audit,ExcelTool!23:23,$C$12)</f>
        <v>0</v>
      </c>
      <c r="D23" s="32">
        <f>COUNTIFS(ExcelTool!$12:$12,Specific_Audit,ExcelTool!23:23,$D$12)</f>
        <v>0</v>
      </c>
      <c r="E23" s="32">
        <f>COUNTIFS(ExcelTool!$12:$12,Specific_Audit,ExcelTool!23:23,$E$12)</f>
        <v>0</v>
      </c>
      <c r="F23" s="33" t="str">
        <f t="shared" si="0"/>
        <v>NA</v>
      </c>
    </row>
    <row r="24" spans="1:6" ht="25.5">
      <c r="A24" s="21">
        <f>ExcelTool!A24</f>
        <v>12</v>
      </c>
      <c r="B24" s="31" t="str">
        <f>ExcelTool!B24</f>
        <v>Date and time of review documented by the doctor</v>
      </c>
      <c r="C24" s="32">
        <f>COUNTIFS(ExcelTool!$12:$12,Specific_Audit,ExcelTool!24:24,$C$12)</f>
        <v>0</v>
      </c>
      <c r="D24" s="32">
        <f>COUNTIFS(ExcelTool!$12:$12,Specific_Audit,ExcelTool!24:24,$D$12)</f>
        <v>0</v>
      </c>
      <c r="E24" s="32">
        <f>COUNTIFS(ExcelTool!$12:$12,Specific_Audit,ExcelTool!24:24,$E$12)</f>
        <v>0</v>
      </c>
      <c r="F24" s="33" t="str">
        <f t="shared" si="0"/>
        <v>NA</v>
      </c>
    </row>
    <row r="25" spans="1:6">
      <c r="A25" s="21"/>
      <c r="B25" s="71" t="s">
        <v>13</v>
      </c>
      <c r="C25" s="32">
        <f>SUM(C13:C24)</f>
        <v>0</v>
      </c>
      <c r="D25" s="32">
        <f>SUM(D13:D24)</f>
        <v>0</v>
      </c>
      <c r="E25" s="32">
        <f>SUM(E13:E24)</f>
        <v>0</v>
      </c>
      <c r="F25" s="34" t="str">
        <f>IF(ISERROR(((C25/(No_in_specified_audit*No._of_Questions-E25)*100))),"NA",((C25/(No_in_specified_audit*No._of_Questions-E25)*100)))</f>
        <v>NA</v>
      </c>
    </row>
    <row r="26" spans="1:6">
      <c r="A26" s="59"/>
      <c r="B26" s="77"/>
      <c r="C26" s="78"/>
      <c r="D26" s="78"/>
      <c r="E26" s="78"/>
      <c r="F26" s="79"/>
    </row>
    <row r="27" spans="1:6">
      <c r="A27" s="59"/>
      <c r="B27" s="77"/>
      <c r="C27" s="78"/>
      <c r="D27" s="78"/>
      <c r="E27" s="78"/>
      <c r="F27" s="79"/>
    </row>
    <row r="28" spans="1:6">
      <c r="A28" s="59"/>
      <c r="B28" s="77"/>
      <c r="C28" s="78"/>
      <c r="D28" s="78"/>
      <c r="E28" s="78"/>
      <c r="F28" s="79"/>
    </row>
    <row r="29" spans="1:6">
      <c r="A29" s="59"/>
      <c r="B29" s="77"/>
      <c r="C29" s="78"/>
      <c r="D29" s="78"/>
      <c r="E29" s="78"/>
      <c r="F29" s="79"/>
    </row>
    <row r="30" spans="1:6">
      <c r="A30" s="59"/>
      <c r="B30" s="77"/>
      <c r="C30" s="78"/>
      <c r="D30" s="78"/>
      <c r="E30" s="78"/>
      <c r="F30" s="79"/>
    </row>
    <row r="31" spans="1:6">
      <c r="A31" s="59"/>
      <c r="B31" s="77"/>
      <c r="C31" s="78"/>
      <c r="D31" s="78"/>
      <c r="E31" s="78"/>
      <c r="F31" s="79"/>
    </row>
    <row r="32" spans="1:6">
      <c r="A32" s="59"/>
      <c r="B32" s="77"/>
      <c r="C32" s="78"/>
      <c r="D32" s="78"/>
      <c r="E32" s="78"/>
      <c r="F32" s="79"/>
    </row>
    <row r="33" spans="1:6">
      <c r="A33" s="59"/>
      <c r="B33" s="77"/>
      <c r="C33" s="78"/>
      <c r="D33" s="78"/>
      <c r="E33" s="78"/>
      <c r="F33" s="79"/>
    </row>
    <row r="34" spans="1:6">
      <c r="A34" s="59"/>
      <c r="B34" s="77"/>
      <c r="C34" s="78"/>
      <c r="D34" s="78"/>
      <c r="E34" s="78"/>
      <c r="F34" s="79"/>
    </row>
    <row r="35" spans="1:6">
      <c r="A35" s="59"/>
      <c r="B35" s="77"/>
      <c r="C35" s="78"/>
      <c r="D35" s="78"/>
      <c r="E35" s="78"/>
      <c r="F35" s="79"/>
    </row>
    <row r="36" spans="1:6">
      <c r="A36" s="59"/>
      <c r="B36" s="77"/>
      <c r="C36" s="78"/>
      <c r="D36" s="78"/>
      <c r="E36" s="78"/>
      <c r="F36" s="79"/>
    </row>
    <row r="37" spans="1:6">
      <c r="A37" s="59"/>
      <c r="B37" s="77"/>
      <c r="C37" s="78"/>
      <c r="D37" s="78"/>
      <c r="E37" s="78"/>
      <c r="F37" s="79"/>
    </row>
    <row r="38" spans="1:6">
      <c r="A38" s="59"/>
      <c r="B38" s="77"/>
      <c r="C38" s="78"/>
      <c r="D38" s="78"/>
      <c r="E38" s="78"/>
      <c r="F38" s="79"/>
    </row>
    <row r="39" spans="1:6">
      <c r="A39" s="59"/>
      <c r="B39" s="77"/>
      <c r="C39" s="78"/>
      <c r="D39" s="78"/>
      <c r="E39" s="78"/>
      <c r="F39" s="79"/>
    </row>
    <row r="40" spans="1:6">
      <c r="A40" s="59"/>
      <c r="B40" s="77"/>
      <c r="C40" s="78"/>
      <c r="D40" s="78"/>
      <c r="E40" s="78"/>
      <c r="F40" s="79"/>
    </row>
    <row r="41" spans="1:6">
      <c r="A41" s="59"/>
      <c r="B41" s="77"/>
      <c r="C41" s="78"/>
      <c r="D41" s="78"/>
      <c r="E41" s="78"/>
      <c r="F41" s="79"/>
    </row>
    <row r="42" spans="1:6">
      <c r="A42" s="59"/>
      <c r="B42" s="77"/>
      <c r="C42" s="78"/>
      <c r="D42" s="78"/>
      <c r="E42" s="78"/>
      <c r="F42" s="79"/>
    </row>
    <row r="43" spans="1:6">
      <c r="A43" s="59"/>
      <c r="B43" s="77"/>
      <c r="C43" s="78"/>
      <c r="D43" s="78"/>
      <c r="E43" s="78"/>
      <c r="F43" s="79"/>
    </row>
    <row r="44" spans="1:6">
      <c r="A44" s="59"/>
      <c r="B44" s="77"/>
      <c r="C44" s="78"/>
      <c r="D44" s="78"/>
      <c r="E44" s="78"/>
      <c r="F44" s="79"/>
    </row>
    <row r="45" spans="1:6">
      <c r="B45" s="76"/>
      <c r="C45" s="43"/>
      <c r="D45" s="43"/>
      <c r="E45" s="43"/>
      <c r="F45" s="43"/>
    </row>
    <row r="46" spans="1:6">
      <c r="B46" s="76"/>
      <c r="C46" s="43"/>
      <c r="D46" s="43"/>
      <c r="E46" s="43"/>
      <c r="F46" s="43"/>
    </row>
    <row r="47" spans="1:6">
      <c r="B47" s="76"/>
      <c r="C47" s="43"/>
      <c r="D47" s="43"/>
      <c r="E47" s="43"/>
      <c r="F47" s="43"/>
    </row>
    <row r="48" spans="1:6">
      <c r="B48" s="76"/>
      <c r="C48" s="43"/>
      <c r="D48" s="43"/>
      <c r="E48" s="43"/>
      <c r="F48" s="43"/>
    </row>
    <row r="49" spans="2:6">
      <c r="B49" s="76"/>
      <c r="C49" s="43"/>
      <c r="D49" s="43"/>
      <c r="E49" s="43"/>
      <c r="F49" s="43"/>
    </row>
    <row r="50" spans="2:6">
      <c r="B50" s="76"/>
      <c r="C50" s="43"/>
      <c r="D50" s="43"/>
      <c r="E50" s="43"/>
      <c r="F50" s="43"/>
    </row>
    <row r="51" spans="2:6">
      <c r="B51" s="76"/>
      <c r="C51" s="43"/>
      <c r="D51" s="43"/>
      <c r="E51" s="43"/>
      <c r="F51" s="43"/>
    </row>
    <row r="52" spans="2:6">
      <c r="B52" s="76"/>
      <c r="C52" s="43"/>
      <c r="D52" s="43"/>
      <c r="E52" s="43"/>
      <c r="F52" s="43"/>
    </row>
    <row r="53" spans="2:6">
      <c r="B53" s="76"/>
      <c r="C53" s="43"/>
      <c r="D53" s="43"/>
      <c r="E53" s="43"/>
      <c r="F53" s="43"/>
    </row>
    <row r="54" spans="2:6">
      <c r="B54" s="76"/>
      <c r="C54" s="43"/>
      <c r="D54" s="43"/>
      <c r="E54" s="43"/>
      <c r="F54" s="43"/>
    </row>
    <row r="55" spans="2:6">
      <c r="B55" s="76"/>
      <c r="C55" s="43"/>
      <c r="D55" s="43"/>
      <c r="E55" s="43"/>
      <c r="F55" s="43"/>
    </row>
    <row r="56" spans="2:6">
      <c r="B56" s="76"/>
      <c r="C56" s="43"/>
      <c r="D56" s="43"/>
      <c r="E56" s="43"/>
      <c r="F56" s="43"/>
    </row>
    <row r="57" spans="2:6">
      <c r="B57" s="76"/>
      <c r="C57" s="43"/>
      <c r="D57" s="43"/>
      <c r="E57" s="43"/>
      <c r="F57" s="43"/>
    </row>
    <row r="58" spans="2:6">
      <c r="B58" s="76"/>
      <c r="C58" s="43"/>
      <c r="D58" s="43"/>
      <c r="E58" s="43"/>
      <c r="F58" s="43"/>
    </row>
    <row r="59" spans="2:6">
      <c r="B59" s="76"/>
      <c r="C59" s="43"/>
      <c r="D59" s="43"/>
      <c r="E59" s="43"/>
      <c r="F59" s="43"/>
    </row>
    <row r="60" spans="2:6">
      <c r="B60" s="76"/>
      <c r="C60" s="43"/>
      <c r="D60" s="43"/>
      <c r="E60" s="43"/>
      <c r="F60" s="43"/>
    </row>
    <row r="61" spans="2:6">
      <c r="B61" s="76"/>
      <c r="C61" s="43"/>
      <c r="D61" s="43"/>
      <c r="E61" s="43"/>
      <c r="F61" s="43"/>
    </row>
    <row r="62" spans="2:6">
      <c r="B62" s="76"/>
      <c r="C62" s="43"/>
      <c r="D62" s="43"/>
      <c r="E62" s="43"/>
      <c r="F62" s="43"/>
    </row>
    <row r="63" spans="2:6">
      <c r="B63" s="76"/>
      <c r="C63" s="43"/>
      <c r="D63" s="43"/>
      <c r="E63" s="43"/>
      <c r="F63" s="43"/>
    </row>
    <row r="64" spans="2:6">
      <c r="B64" s="76"/>
      <c r="C64" s="43"/>
      <c r="D64" s="43"/>
      <c r="E64" s="43"/>
      <c r="F64" s="43"/>
    </row>
    <row r="65" spans="2:6">
      <c r="B65" s="76"/>
      <c r="C65" s="43"/>
      <c r="D65" s="43"/>
      <c r="E65" s="43"/>
      <c r="F65" s="43"/>
    </row>
    <row r="66" spans="2:6">
      <c r="B66" s="76"/>
      <c r="C66" s="43"/>
      <c r="D66" s="43"/>
      <c r="E66" s="43"/>
      <c r="F66" s="43"/>
    </row>
    <row r="67" spans="2:6">
      <c r="B67" s="76"/>
      <c r="C67" s="43"/>
      <c r="D67" s="43"/>
      <c r="E67" s="43"/>
      <c r="F67" s="43"/>
    </row>
    <row r="68" spans="2:6">
      <c r="B68" s="76"/>
      <c r="C68" s="43"/>
      <c r="D68" s="43"/>
      <c r="E68" s="43"/>
      <c r="F68" s="43"/>
    </row>
    <row r="69" spans="2:6">
      <c r="B69" s="76"/>
      <c r="C69" s="43"/>
      <c r="D69" s="43"/>
      <c r="E69" s="43"/>
      <c r="F69" s="43"/>
    </row>
    <row r="70" spans="2:6">
      <c r="B70" s="76"/>
      <c r="C70" s="43"/>
      <c r="D70" s="43"/>
      <c r="E70" s="43"/>
      <c r="F70" s="43"/>
    </row>
    <row r="71" spans="2:6">
      <c r="B71" s="76"/>
      <c r="C71" s="43"/>
      <c r="D71" s="43"/>
      <c r="E71" s="43"/>
      <c r="F71" s="43"/>
    </row>
    <row r="72" spans="2:6">
      <c r="B72" s="76"/>
      <c r="C72" s="43"/>
      <c r="D72" s="43"/>
      <c r="E72" s="43"/>
      <c r="F72" s="43"/>
    </row>
    <row r="73" spans="2:6">
      <c r="B73" s="76"/>
      <c r="C73" s="43"/>
      <c r="D73" s="43"/>
      <c r="E73" s="43"/>
      <c r="F73" s="43"/>
    </row>
    <row r="74" spans="2:6">
      <c r="B74" s="76"/>
      <c r="C74" s="43"/>
      <c r="D74" s="43"/>
      <c r="E74" s="43"/>
      <c r="F74" s="43"/>
    </row>
    <row r="75" spans="2:6">
      <c r="B75" s="76"/>
      <c r="C75" s="43"/>
      <c r="D75" s="43"/>
      <c r="E75" s="43"/>
      <c r="F75" s="43"/>
    </row>
    <row r="76" spans="2:6">
      <c r="B76" s="76"/>
      <c r="C76" s="43"/>
      <c r="D76" s="43"/>
      <c r="E76" s="43"/>
      <c r="F76" s="43"/>
    </row>
    <row r="77" spans="2:6">
      <c r="B77" s="76"/>
      <c r="C77" s="43"/>
      <c r="D77" s="43"/>
      <c r="E77" s="43"/>
      <c r="F77" s="43"/>
    </row>
    <row r="78" spans="2:6">
      <c r="B78" s="76"/>
      <c r="C78" s="43"/>
      <c r="D78" s="43"/>
      <c r="E78" s="43"/>
      <c r="F78" s="43"/>
    </row>
    <row r="79" spans="2:6">
      <c r="B79" s="76"/>
      <c r="C79" s="43"/>
      <c r="D79" s="43"/>
      <c r="E79" s="43"/>
      <c r="F79" s="43"/>
    </row>
    <row r="80" spans="2:6">
      <c r="B80" s="76"/>
      <c r="C80" s="43"/>
      <c r="D80" s="43"/>
      <c r="E80" s="43"/>
      <c r="F80" s="43"/>
    </row>
    <row r="81" spans="2:6">
      <c r="B81" s="76"/>
      <c r="C81" s="43"/>
      <c r="D81" s="43"/>
      <c r="E81" s="43"/>
      <c r="F81" s="43"/>
    </row>
    <row r="82" spans="2:6">
      <c r="B82" s="76"/>
      <c r="C82" s="43"/>
      <c r="D82" s="43"/>
      <c r="E82" s="43"/>
      <c r="F82" s="43"/>
    </row>
    <row r="83" spans="2:6">
      <c r="B83" s="76"/>
      <c r="C83" s="43"/>
      <c r="D83" s="43"/>
      <c r="E83" s="43"/>
      <c r="F83" s="43"/>
    </row>
    <row r="84" spans="2:6">
      <c r="B84" s="76"/>
      <c r="C84" s="43"/>
      <c r="D84" s="43"/>
      <c r="E84" s="43"/>
      <c r="F84" s="43"/>
    </row>
    <row r="85" spans="2:6">
      <c r="B85" s="76"/>
      <c r="C85" s="43"/>
      <c r="D85" s="43"/>
      <c r="E85" s="43"/>
      <c r="F85" s="43"/>
    </row>
    <row r="86" spans="2:6">
      <c r="B86" s="76"/>
      <c r="C86" s="43"/>
      <c r="D86" s="43"/>
      <c r="E86" s="43"/>
      <c r="F86" s="43"/>
    </row>
    <row r="87" spans="2:6">
      <c r="B87" s="76"/>
      <c r="C87" s="43"/>
      <c r="D87" s="43"/>
      <c r="E87" s="43"/>
      <c r="F87" s="43"/>
    </row>
    <row r="88" spans="2:6">
      <c r="B88" s="76"/>
      <c r="C88" s="43"/>
      <c r="D88" s="43"/>
      <c r="E88" s="43"/>
      <c r="F88" s="43"/>
    </row>
    <row r="89" spans="2:6">
      <c r="B89" s="76"/>
      <c r="C89" s="43"/>
      <c r="D89" s="43"/>
      <c r="E89" s="43"/>
      <c r="F89" s="43"/>
    </row>
    <row r="90" spans="2:6">
      <c r="B90" s="76"/>
      <c r="C90" s="43"/>
      <c r="D90" s="43"/>
      <c r="E90" s="43"/>
      <c r="F90" s="43"/>
    </row>
    <row r="91" spans="2:6">
      <c r="B91" s="76"/>
      <c r="C91" s="43"/>
      <c r="D91" s="43"/>
      <c r="E91" s="43"/>
      <c r="F91" s="43"/>
    </row>
    <row r="92" spans="2:6">
      <c r="B92" s="76"/>
      <c r="C92" s="43"/>
      <c r="D92" s="43"/>
      <c r="E92" s="43"/>
      <c r="F92" s="43"/>
    </row>
    <row r="93" spans="2:6">
      <c r="B93" s="76"/>
      <c r="C93" s="43"/>
      <c r="D93" s="43"/>
      <c r="E93" s="43"/>
      <c r="F93" s="43"/>
    </row>
    <row r="94" spans="2:6">
      <c r="B94" s="76"/>
      <c r="C94" s="43"/>
      <c r="D94" s="43"/>
      <c r="E94" s="43"/>
      <c r="F94" s="43"/>
    </row>
    <row r="95" spans="2:6">
      <c r="B95" s="76"/>
      <c r="C95" s="43"/>
      <c r="D95" s="43"/>
      <c r="E95" s="43"/>
      <c r="F95" s="43"/>
    </row>
    <row r="96" spans="2:6">
      <c r="B96" s="76"/>
      <c r="C96" s="43"/>
      <c r="D96" s="43"/>
      <c r="E96" s="43"/>
      <c r="F96" s="43"/>
    </row>
    <row r="97" spans="2:6">
      <c r="B97" s="76"/>
      <c r="C97" s="43"/>
      <c r="D97" s="43"/>
      <c r="E97" s="43"/>
      <c r="F97" s="43"/>
    </row>
    <row r="98" spans="2:6">
      <c r="B98" s="76"/>
      <c r="C98" s="43"/>
      <c r="D98" s="43"/>
      <c r="E98" s="43"/>
      <c r="F98" s="43"/>
    </row>
    <row r="99" spans="2:6">
      <c r="B99" s="76"/>
      <c r="C99" s="43"/>
      <c r="D99" s="43"/>
      <c r="E99" s="43"/>
      <c r="F99" s="43"/>
    </row>
    <row r="100" spans="2:6">
      <c r="B100" s="76"/>
      <c r="C100" s="43"/>
      <c r="D100" s="43"/>
      <c r="E100" s="43"/>
      <c r="F100" s="43"/>
    </row>
    <row r="101" spans="2:6">
      <c r="B101" s="76"/>
      <c r="C101" s="43"/>
      <c r="D101" s="43"/>
      <c r="E101" s="43"/>
      <c r="F101" s="43"/>
    </row>
    <row r="102" spans="2:6">
      <c r="B102" s="76"/>
      <c r="C102" s="43"/>
      <c r="D102" s="43"/>
      <c r="E102" s="43"/>
      <c r="F102" s="43"/>
    </row>
    <row r="103" spans="2:6">
      <c r="B103" s="76"/>
      <c r="C103" s="43"/>
      <c r="D103" s="43"/>
      <c r="E103" s="43"/>
      <c r="F103" s="43"/>
    </row>
    <row r="104" spans="2:6">
      <c r="B104" s="76"/>
      <c r="C104" s="43"/>
      <c r="D104" s="43"/>
      <c r="E104" s="43"/>
      <c r="F104" s="43"/>
    </row>
    <row r="105" spans="2:6">
      <c r="B105" s="76"/>
      <c r="C105" s="43"/>
      <c r="D105" s="43"/>
      <c r="E105" s="43"/>
      <c r="F105" s="43"/>
    </row>
    <row r="106" spans="2:6">
      <c r="B106" s="76"/>
      <c r="C106" s="43"/>
      <c r="D106" s="43"/>
      <c r="E106" s="43"/>
      <c r="F106" s="43"/>
    </row>
    <row r="107" spans="2:6">
      <c r="B107" s="76"/>
      <c r="C107" s="43"/>
      <c r="D107" s="43"/>
      <c r="E107" s="43"/>
      <c r="F107" s="43"/>
    </row>
  </sheetData>
  <sheetProtection sheet="1" objects="1" scenarios="1"/>
  <mergeCells count="10">
    <mergeCell ref="C10:F10"/>
    <mergeCell ref="C8:F8"/>
    <mergeCell ref="C9:F9"/>
    <mergeCell ref="B1:F1"/>
    <mergeCell ref="C2:F2"/>
    <mergeCell ref="C3:F3"/>
    <mergeCell ref="C4:F4"/>
    <mergeCell ref="C5:F5"/>
    <mergeCell ref="C6:F6"/>
    <mergeCell ref="C7:F7"/>
  </mergeCells>
  <dataValidations count="1">
    <dataValidation type="list" allowBlank="1" showInputMessage="1" showErrorMessage="1" sqref="C8:F8">
      <formula1>Which_Audit</formula1>
    </dataValidation>
  </dataValidations>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6.xml><?xml version="1.0" encoding="utf-8"?>
<worksheet xmlns="http://schemas.openxmlformats.org/spreadsheetml/2006/main" xmlns:r="http://schemas.openxmlformats.org/officeDocument/2006/relationships">
  <dimension ref="A1:AL28"/>
  <sheetViews>
    <sheetView topLeftCell="A2" zoomScaleNormal="100" workbookViewId="0">
      <selection activeCell="B4" sqref="B1:B1048576"/>
    </sheetView>
  </sheetViews>
  <sheetFormatPr defaultRowHeight="12.75"/>
  <cols>
    <col min="1" max="1" width="3.7109375" style="13" customWidth="1"/>
    <col min="2" max="2" width="39.85546875" style="73" customWidth="1"/>
    <col min="3" max="4" width="12.7109375" style="6" hidden="1" customWidth="1"/>
    <col min="5" max="5" width="7.7109375" style="6" customWidth="1"/>
    <col min="6" max="7" width="0" style="6" hidden="1" customWidth="1"/>
    <col min="8" max="8" width="7.7109375" style="6" customWidth="1"/>
    <col min="9" max="10" width="0" style="6" hidden="1" customWidth="1"/>
    <col min="11" max="11" width="7.7109375" style="6" customWidth="1"/>
    <col min="12" max="13" width="0" style="6" hidden="1" customWidth="1"/>
    <col min="14" max="14" width="7.7109375" style="6" customWidth="1"/>
    <col min="15" max="16" width="0" style="6" hidden="1" customWidth="1"/>
    <col min="17" max="17" width="7.7109375" style="6" customWidth="1"/>
    <col min="18" max="19" width="0" style="6" hidden="1" customWidth="1"/>
    <col min="20" max="20" width="7.7109375" style="6" customWidth="1"/>
    <col min="21" max="22" width="0" style="6" hidden="1" customWidth="1"/>
    <col min="23" max="23" width="7.7109375" style="6" customWidth="1"/>
    <col min="24" max="25" width="0" style="6" hidden="1" customWidth="1"/>
    <col min="26" max="26" width="7.7109375" style="6" customWidth="1"/>
    <col min="27" max="28" width="0" style="6" hidden="1" customWidth="1"/>
    <col min="29" max="29" width="7.7109375" style="6" customWidth="1"/>
    <col min="30" max="31" width="0" style="6" hidden="1" customWidth="1"/>
    <col min="32" max="32" width="7.7109375" style="6" customWidth="1"/>
    <col min="33" max="34" width="0" style="6" hidden="1" customWidth="1"/>
    <col min="35" max="35" width="7.7109375" style="6" customWidth="1"/>
    <col min="36" max="37" width="0" style="6" hidden="1" customWidth="1"/>
    <col min="38" max="38" width="7.7109375" style="6" customWidth="1"/>
    <col min="39" max="16384" width="9.140625" style="6"/>
  </cols>
  <sheetData>
    <row r="1" spans="1:38" ht="15.75">
      <c r="A1" s="12"/>
      <c r="B1" s="131" t="str">
        <f ca="1">OFFSET(ExcelTool!B1,0,0,1,1)</f>
        <v>Audit of IMEWS Escalation and Response</v>
      </c>
      <c r="C1" s="131"/>
      <c r="D1" s="131"/>
      <c r="E1" s="132"/>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row>
    <row r="2" spans="1:38">
      <c r="A2" s="12"/>
      <c r="B2" s="68" t="str">
        <f>ExcelTool!B2</f>
        <v>Hospital/CHO</v>
      </c>
      <c r="C2" s="111" t="str">
        <f>ExcelTool!C2</f>
        <v>XYZ</v>
      </c>
      <c r="D2" s="111"/>
      <c r="E2" s="111"/>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row>
    <row r="3" spans="1:38">
      <c r="A3" s="12"/>
      <c r="B3" s="68" t="str">
        <f>ExcelTool!B3</f>
        <v>Ward/ Area</v>
      </c>
      <c r="C3" s="111" t="str">
        <f>ExcelTool!C3</f>
        <v>ABC</v>
      </c>
      <c r="D3" s="111"/>
      <c r="E3" s="111"/>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row>
    <row r="4" spans="1:38">
      <c r="A4" s="12"/>
      <c r="B4" s="68" t="str">
        <f>ExcelTool!B4</f>
        <v>Auditor(s)</v>
      </c>
      <c r="C4" s="111" t="str">
        <f>ExcelTool!C4</f>
        <v>Joe Bloggs</v>
      </c>
      <c r="D4" s="111"/>
      <c r="E4" s="111"/>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row>
    <row r="5" spans="1:38">
      <c r="A5" s="12"/>
      <c r="B5" s="68" t="str">
        <f>ExcelTool!B5</f>
        <v>Date of Audit</v>
      </c>
      <c r="C5" s="111">
        <f>ExcelTool!C5</f>
        <v>2017</v>
      </c>
      <c r="D5" s="111"/>
      <c r="E5" s="111"/>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row>
    <row r="6" spans="1:38" ht="12.75" customHeight="1">
      <c r="A6" s="12"/>
      <c r="B6" s="68" t="str">
        <f>ExcelTool!B6</f>
        <v>No. in Audit</v>
      </c>
      <c r="C6" s="134">
        <f>ExcelTool!C6</f>
        <v>12</v>
      </c>
      <c r="D6" s="134"/>
      <c r="E6" s="134">
        <f>ExcelTool!I6</f>
        <v>0</v>
      </c>
      <c r="F6" s="135"/>
      <c r="G6" s="135"/>
      <c r="H6" s="135"/>
      <c r="I6" s="135"/>
      <c r="J6" s="135"/>
      <c r="K6" s="135"/>
      <c r="L6" s="135"/>
      <c r="M6" s="135"/>
      <c r="N6" s="135"/>
      <c r="O6" s="135"/>
      <c r="P6" s="135"/>
      <c r="Q6" s="135"/>
      <c r="R6" s="135"/>
      <c r="S6" s="135"/>
      <c r="T6" s="135"/>
      <c r="U6" s="130"/>
      <c r="V6" s="130"/>
      <c r="W6" s="130"/>
      <c r="X6" s="130"/>
      <c r="Y6" s="130"/>
      <c r="Z6" s="130"/>
      <c r="AA6" s="130"/>
      <c r="AB6" s="130"/>
      <c r="AC6" s="130"/>
      <c r="AD6" s="130"/>
      <c r="AE6" s="130"/>
      <c r="AF6" s="130"/>
      <c r="AG6" s="130"/>
      <c r="AH6" s="130"/>
      <c r="AI6" s="130"/>
      <c r="AJ6" s="130"/>
      <c r="AK6" s="130"/>
      <c r="AL6" s="130"/>
    </row>
    <row r="7" spans="1:38" ht="12.75" customHeight="1">
      <c r="A7" s="12"/>
      <c r="B7" s="68" t="str">
        <f>ExcelTool!B7</f>
        <v>No. of Questions</v>
      </c>
      <c r="C7" s="128">
        <f>ExcelTool!C7</f>
        <v>12</v>
      </c>
      <c r="D7" s="128"/>
      <c r="E7" s="128">
        <f>ExcelTool!I7</f>
        <v>0</v>
      </c>
      <c r="F7" s="129"/>
      <c r="G7" s="129"/>
      <c r="H7" s="129"/>
      <c r="I7" s="129"/>
      <c r="J7" s="129"/>
      <c r="K7" s="129"/>
      <c r="L7" s="129"/>
      <c r="M7" s="129"/>
      <c r="N7" s="129"/>
      <c r="O7" s="129"/>
      <c r="P7" s="129"/>
      <c r="Q7" s="129"/>
      <c r="R7" s="129"/>
      <c r="S7" s="129"/>
      <c r="T7" s="129"/>
      <c r="U7" s="130"/>
      <c r="V7" s="130"/>
      <c r="W7" s="130"/>
      <c r="X7" s="130"/>
      <c r="Y7" s="130"/>
      <c r="Z7" s="130"/>
      <c r="AA7" s="130"/>
      <c r="AB7" s="130"/>
      <c r="AC7" s="130"/>
      <c r="AD7" s="130"/>
      <c r="AE7" s="130"/>
      <c r="AF7" s="130"/>
      <c r="AG7" s="130"/>
      <c r="AH7" s="130"/>
      <c r="AI7" s="130"/>
      <c r="AJ7" s="130"/>
      <c r="AK7" s="130"/>
      <c r="AL7" s="130"/>
    </row>
    <row r="8" spans="1:38" ht="12.75" hidden="1" customHeight="1">
      <c r="A8" s="12"/>
      <c r="B8" s="69"/>
      <c r="C8" s="37"/>
      <c r="D8" s="38"/>
      <c r="E8" s="40"/>
      <c r="F8" s="9"/>
      <c r="G8" s="9"/>
      <c r="I8" s="9"/>
      <c r="J8" s="9"/>
      <c r="K8" s="9"/>
      <c r="L8" s="10"/>
      <c r="M8" s="10"/>
    </row>
    <row r="9" spans="1:38" hidden="1">
      <c r="A9" s="12"/>
      <c r="B9" s="69"/>
      <c r="C9" s="26"/>
      <c r="D9" s="36"/>
      <c r="E9" s="36"/>
      <c r="F9" s="9"/>
      <c r="G9" s="9"/>
      <c r="I9" s="9"/>
      <c r="J9" s="9"/>
      <c r="K9" s="9"/>
      <c r="L9" s="10"/>
      <c r="M9" s="10"/>
    </row>
    <row r="10" spans="1:38" hidden="1">
      <c r="A10" s="12"/>
      <c r="B10" s="69"/>
      <c r="C10" s="26"/>
      <c r="D10" s="36"/>
      <c r="E10" s="36"/>
      <c r="F10" s="9"/>
      <c r="G10" s="9"/>
      <c r="I10" s="9"/>
      <c r="J10" s="9"/>
      <c r="K10" s="9"/>
      <c r="L10" s="10"/>
      <c r="M10" s="10"/>
    </row>
    <row r="11" spans="1:38">
      <c r="A11" s="12"/>
      <c r="B11" s="69"/>
      <c r="C11" s="26"/>
      <c r="D11" s="28"/>
      <c r="E11" s="28"/>
      <c r="F11" s="9"/>
      <c r="G11" s="9"/>
      <c r="I11" s="9"/>
      <c r="J11" s="9"/>
      <c r="K11" s="9"/>
      <c r="L11" s="10"/>
      <c r="M11" s="10"/>
    </row>
    <row r="12" spans="1:38" s="73" customFormat="1" ht="35.25" customHeight="1">
      <c r="A12" s="82"/>
      <c r="B12" s="70" t="s">
        <v>14</v>
      </c>
      <c r="C12" s="70" t="s">
        <v>3</v>
      </c>
      <c r="D12" s="70" t="s">
        <v>7</v>
      </c>
      <c r="E12" s="83" t="s">
        <v>75</v>
      </c>
      <c r="F12" s="83" t="s">
        <v>3</v>
      </c>
      <c r="G12" s="83" t="s">
        <v>7</v>
      </c>
      <c r="H12" s="83" t="s">
        <v>76</v>
      </c>
      <c r="I12" s="83" t="s">
        <v>3</v>
      </c>
      <c r="J12" s="83" t="s">
        <v>7</v>
      </c>
      <c r="K12" s="83" t="s">
        <v>77</v>
      </c>
      <c r="L12" s="83" t="s">
        <v>3</v>
      </c>
      <c r="M12" s="83" t="s">
        <v>7</v>
      </c>
      <c r="N12" s="83" t="s">
        <v>78</v>
      </c>
      <c r="O12" s="83" t="s">
        <v>3</v>
      </c>
      <c r="P12" s="83" t="s">
        <v>7</v>
      </c>
      <c r="Q12" s="83" t="s">
        <v>79</v>
      </c>
      <c r="R12" s="83" t="s">
        <v>3</v>
      </c>
      <c r="S12" s="83" t="s">
        <v>7</v>
      </c>
      <c r="T12" s="83" t="s">
        <v>80</v>
      </c>
      <c r="U12" s="83" t="s">
        <v>3</v>
      </c>
      <c r="V12" s="83" t="s">
        <v>7</v>
      </c>
      <c r="W12" s="83" t="s">
        <v>81</v>
      </c>
      <c r="X12" s="83" t="s">
        <v>3</v>
      </c>
      <c r="Y12" s="83" t="s">
        <v>7</v>
      </c>
      <c r="Z12" s="83" t="s">
        <v>82</v>
      </c>
      <c r="AA12" s="83" t="s">
        <v>3</v>
      </c>
      <c r="AB12" s="83" t="s">
        <v>7</v>
      </c>
      <c r="AC12" s="83" t="s">
        <v>83</v>
      </c>
      <c r="AD12" s="83" t="s">
        <v>3</v>
      </c>
      <c r="AE12" s="83" t="s">
        <v>7</v>
      </c>
      <c r="AF12" s="83" t="s">
        <v>84</v>
      </c>
      <c r="AG12" s="83" t="s">
        <v>3</v>
      </c>
      <c r="AH12" s="83" t="s">
        <v>7</v>
      </c>
      <c r="AI12" s="83" t="s">
        <v>85</v>
      </c>
      <c r="AJ12" s="83" t="s">
        <v>3</v>
      </c>
      <c r="AK12" s="83" t="s">
        <v>7</v>
      </c>
      <c r="AL12" s="83" t="s">
        <v>86</v>
      </c>
    </row>
    <row r="13" spans="1:38">
      <c r="A13" s="21">
        <f>ExcelTool!A13</f>
        <v>1</v>
      </c>
      <c r="B13" s="31" t="str">
        <f>ExcelTool!B13</f>
        <v>Care escalated without IMEWS trigger?</v>
      </c>
      <c r="C13" s="32">
        <f>COUNTIFS(ExcelTool!$12:$12,$E$12,ExcelTool!13:13,"Yes")</f>
        <v>0</v>
      </c>
      <c r="D13" s="32">
        <f>COUNTIFS(ExcelTool!$12:$12,$E$12,ExcelTool!13:13,"N/A")</f>
        <v>0</v>
      </c>
      <c r="E13" s="33" t="str">
        <f>IF(ISERROR(((C13/(COUNTIF(ExcelTool!$12:$12,$E$12)-D13)*100))),"NA",((C13/(COUNTIF(ExcelTool!$12:$12,$E$12)-D13)*100)))</f>
        <v>NA</v>
      </c>
      <c r="F13" s="32">
        <f>COUNTIFS(ExcelTool!$12:$12,$H$12,ExcelTool!13:13,"Yes")</f>
        <v>0</v>
      </c>
      <c r="G13" s="32">
        <f>COUNTIFS(ExcelTool!$12:$12,$H$12,ExcelTool!13:13,"N/A")</f>
        <v>0</v>
      </c>
      <c r="H13" s="33" t="str">
        <f>IF(ISERROR(((F13/(COUNTIF(ExcelTool!$12:$12,$H$12)-G13)*100))),"NA",((F13/(COUNTIF(ExcelTool!$12:$12,$H$12)-G13)*100)))</f>
        <v>NA</v>
      </c>
      <c r="I13" s="32">
        <f>COUNTIFS(ExcelTool!$12:$12,$K$12,ExcelTool!13:13,"Yes")</f>
        <v>0</v>
      </c>
      <c r="J13" s="32">
        <f>COUNTIFS(ExcelTool!$12:$12,$K$12,ExcelTool!13:13,"N/A")</f>
        <v>0</v>
      </c>
      <c r="K13" s="33" t="str">
        <f>IF(ISERROR(((I13/(COUNTIF(ExcelTool!$12:$12,$K$12)-J13)*100))),"NA",((I13/(COUNTIF(ExcelTool!$12:$12,$K$12)-J13)*100)))</f>
        <v>NA</v>
      </c>
      <c r="L13" s="32">
        <f>COUNTIFS(ExcelTool!$12:$12,$N$12,ExcelTool!13:13,"Yes")</f>
        <v>0</v>
      </c>
      <c r="M13" s="32">
        <f>COUNTIFS(ExcelTool!$12:$12,$N$12,ExcelTool!13:13,"N/A")</f>
        <v>0</v>
      </c>
      <c r="N13" s="33" t="str">
        <f>IF(ISERROR(((L13/(COUNTIF(ExcelTool!$12:$12,$N$12)-M13)*100))),"NA",((L13/(COUNTIF(ExcelTool!$12:$12,$N$12)-M13)*100)))</f>
        <v>NA</v>
      </c>
      <c r="O13" s="32">
        <f>COUNTIFS(ExcelTool!$12:$12,$Q$12,ExcelTool!13:13,"Yes")</f>
        <v>0</v>
      </c>
      <c r="P13" s="32">
        <f>COUNTIFS(ExcelTool!$12:$12,$Q$12,ExcelTool!13:13,"N/A")</f>
        <v>0</v>
      </c>
      <c r="Q13" s="33" t="str">
        <f>IF(ISERROR(((O13/(COUNTIF(ExcelTool!$12:$12,$Q$12)-P13)*100))),"NA",((O13/(COUNTIF(ExcelTool!$12:$12,$Q$12)-P13)*100)))</f>
        <v>NA</v>
      </c>
      <c r="R13" s="32">
        <f>COUNTIFS(ExcelTool!$12:$12,$T$12,ExcelTool!13:13,"Yes")</f>
        <v>0</v>
      </c>
      <c r="S13" s="32">
        <f>COUNTIFS(ExcelTool!$12:$12,$T$12,ExcelTool!13:13,"N/A")</f>
        <v>0</v>
      </c>
      <c r="T13" s="33" t="str">
        <f>IF(ISERROR(((R13/(COUNTIF(ExcelTool!$12:$12,$T$12)-S13)*100))),"NA",((R13/(COUNTIF(ExcelTool!$12:$12,$T$12)-S13)*100)))</f>
        <v>NA</v>
      </c>
      <c r="U13" s="32">
        <f>COUNTIFS(ExcelTool!$12:$12,$W$12,ExcelTool!13:13,"Yes")</f>
        <v>0</v>
      </c>
      <c r="V13" s="32">
        <f>COUNTIFS(ExcelTool!$12:$12,$W$12,ExcelTool!13:13,"N/A")</f>
        <v>0</v>
      </c>
      <c r="W13" s="33" t="str">
        <f>IF(ISERROR(((U13/(COUNTIF(ExcelTool!$12:$12,$W$12)-V13)*100))),"NA",((U13/(COUNTIF(ExcelTool!$12:$12,$W$12)-V13)*100)))</f>
        <v>NA</v>
      </c>
      <c r="X13" s="32">
        <f>COUNTIFS(ExcelTool!$12:$12,$Z$12,ExcelTool!13:13,"Yes")</f>
        <v>0</v>
      </c>
      <c r="Y13" s="32">
        <f>COUNTIFS(ExcelTool!$12:$12,$Z$12,ExcelTool!13:13,"N/A")</f>
        <v>0</v>
      </c>
      <c r="Z13" s="33" t="str">
        <f>IF(ISERROR(((X13/(COUNTIF(ExcelTool!$12:$12,$Z$12)-Y13)*100))),"NA",((X13/(COUNTIF(ExcelTool!$12:$12,$Z$12)-Y13)*100)))</f>
        <v>NA</v>
      </c>
      <c r="AA13" s="32">
        <f>COUNTIFS(ExcelTool!$12:$12,$AC$12,ExcelTool!13:13,"Yes")</f>
        <v>0</v>
      </c>
      <c r="AB13" s="32">
        <f>COUNTIFS(ExcelTool!$12:$12,$AC$12,ExcelTool!13:13,"N/A")</f>
        <v>0</v>
      </c>
      <c r="AC13" s="33" t="str">
        <f>IF(ISERROR(((AA13/(COUNTIF(ExcelTool!$12:$12,$AC$12)-AB13)*100))),"NA",((AA13/(COUNTIF(ExcelTool!$12:$12,$AC$12)-AB13)*100)))</f>
        <v>NA</v>
      </c>
      <c r="AD13" s="32">
        <f>COUNTIFS(ExcelTool!$12:$12,$AF$12,ExcelTool!13:13,"Yes")</f>
        <v>0</v>
      </c>
      <c r="AE13" s="32">
        <f>COUNTIFS(ExcelTool!$12:$12,$AF$12,ExcelTool!13:13,"N/A")</f>
        <v>0</v>
      </c>
      <c r="AF13" s="33" t="str">
        <f>IF(ISERROR(((AD13/(COUNTIF(ExcelTool!$12:$12,$AF$12)-AE13)*100))),"NA",((AD13/(COUNTIF(ExcelTool!$12:$12,$AF$12)-AE13)*100)))</f>
        <v>NA</v>
      </c>
      <c r="AG13" s="32">
        <f>COUNTIFS(ExcelTool!$12:$12,$AI$12,ExcelTool!13:13,"Yes")</f>
        <v>0</v>
      </c>
      <c r="AH13" s="32">
        <f>COUNTIFS(ExcelTool!$12:$12,$AI$12,ExcelTool!13:13,"N/A")</f>
        <v>0</v>
      </c>
      <c r="AI13" s="33" t="str">
        <f>IF(ISERROR(((AG13/(COUNTIF(ExcelTool!$12:$12,$AI$12)-AH13)*100))),"NA",((AG13/(COUNTIF(ExcelTool!$12:$12,$AI$12)-AH13)*100)))</f>
        <v>NA</v>
      </c>
      <c r="AJ13" s="32">
        <f>COUNTIFS(ExcelTool!$12:$12,$AL$12,ExcelTool!13:13,"Yes")</f>
        <v>0</v>
      </c>
      <c r="AK13" s="32">
        <f>COUNTIFS(ExcelTool!$12:$12,$AL$12,ExcelTool!13:13,"N/A")</f>
        <v>0</v>
      </c>
      <c r="AL13" s="33" t="str">
        <f>IF(ISERROR(((AJ13/(COUNTIF(ExcelTool!$12:$12,$AL$12)-AK13)*100))),"NA",((AJ13/(COUNTIF(ExcelTool!$12:$12,$AL$12)-AK13)*100)))</f>
        <v>NA</v>
      </c>
    </row>
    <row r="14" spans="1:38" ht="25.5">
      <c r="A14" s="21">
        <f>ExcelTool!A14</f>
        <v>2</v>
      </c>
      <c r="B14" s="31" t="str">
        <f>ExcelTool!B14</f>
        <v>A full set of observations were completed within the required timeframe</v>
      </c>
      <c r="C14" s="32">
        <f>COUNTIFS(ExcelTool!$12:$12,$E$12,ExcelTool!14:14,"Yes")</f>
        <v>0</v>
      </c>
      <c r="D14" s="32">
        <f>COUNTIFS(ExcelTool!$12:$12,$E$12,ExcelTool!14:14,"N/A")</f>
        <v>0</v>
      </c>
      <c r="E14" s="33" t="str">
        <f>IF(ISERROR(((C14/(COUNTIF(ExcelTool!$12:$12,$E$12)-D14)*100))),"NA",((C14/(COUNTIF(ExcelTool!$12:$12,$E$12)-D14)*100)))</f>
        <v>NA</v>
      </c>
      <c r="F14" s="32">
        <f>COUNTIFS(ExcelTool!$12:$12,$H$12,ExcelTool!14:14,"Yes")</f>
        <v>0</v>
      </c>
      <c r="G14" s="32">
        <f>COUNTIFS(ExcelTool!$12:$12,$H$12,ExcelTool!14:14,"N/A")</f>
        <v>0</v>
      </c>
      <c r="H14" s="33" t="str">
        <f>IF(ISERROR(((F14/(COUNTIF(ExcelTool!$12:$12,$H$12)-G14)*100))),"NA",((F14/(COUNTIF(ExcelTool!$12:$12,$H$12)-G14)*100)))</f>
        <v>NA</v>
      </c>
      <c r="I14" s="32">
        <f>COUNTIFS(ExcelTool!$12:$12,$K$12,ExcelTool!14:14,"Yes")</f>
        <v>0</v>
      </c>
      <c r="J14" s="32">
        <f>COUNTIFS(ExcelTool!$12:$12,$K$12,ExcelTool!14:14,"N/A")</f>
        <v>0</v>
      </c>
      <c r="K14" s="33" t="str">
        <f>IF(ISERROR(((I14/(COUNTIF(ExcelTool!$12:$12,$K$12)-J14)*100))),"NA",((I14/(COUNTIF(ExcelTool!$12:$12,$K$12)-J14)*100)))</f>
        <v>NA</v>
      </c>
      <c r="L14" s="32">
        <f>COUNTIFS(ExcelTool!$12:$12,$N$12,ExcelTool!14:14,"Yes")</f>
        <v>0</v>
      </c>
      <c r="M14" s="32">
        <f>COUNTIFS(ExcelTool!$12:$12,$N$12,ExcelTool!14:14,"N/A")</f>
        <v>0</v>
      </c>
      <c r="N14" s="33" t="str">
        <f>IF(ISERROR(((L14/(COUNTIF(ExcelTool!$12:$12,$N$12)-M14)*100))),"NA",((L14/(COUNTIF(ExcelTool!$12:$12,$N$12)-M14)*100)))</f>
        <v>NA</v>
      </c>
      <c r="O14" s="32">
        <f>COUNTIFS(ExcelTool!$12:$12,$Q$12,ExcelTool!14:14,"Yes")</f>
        <v>0</v>
      </c>
      <c r="P14" s="32">
        <f>COUNTIFS(ExcelTool!$12:$12,$Q$12,ExcelTool!14:14,"N/A")</f>
        <v>0</v>
      </c>
      <c r="Q14" s="33" t="str">
        <f>IF(ISERROR(((O14/(COUNTIF(ExcelTool!$12:$12,$Q$12)-P14)*100))),"NA",((O14/(COUNTIF(ExcelTool!$12:$12,$Q$12)-P14)*100)))</f>
        <v>NA</v>
      </c>
      <c r="R14" s="32">
        <f>COUNTIFS(ExcelTool!$12:$12,$T$12,ExcelTool!14:14,"Yes")</f>
        <v>0</v>
      </c>
      <c r="S14" s="32">
        <f>COUNTIFS(ExcelTool!$12:$12,$T$12,ExcelTool!14:14,"N/A")</f>
        <v>0</v>
      </c>
      <c r="T14" s="33" t="str">
        <f>IF(ISERROR(((R14/(COUNTIF(ExcelTool!$12:$12,$T$12)-S14)*100))),"NA",((R14/(COUNTIF(ExcelTool!$12:$12,$T$12)-S14)*100)))</f>
        <v>NA</v>
      </c>
      <c r="U14" s="32">
        <f>COUNTIFS(ExcelTool!$12:$12,$W$12,ExcelTool!14:14,"Yes")</f>
        <v>0</v>
      </c>
      <c r="V14" s="32">
        <f>COUNTIFS(ExcelTool!$12:$12,$W$12,ExcelTool!14:14,"N/A")</f>
        <v>0</v>
      </c>
      <c r="W14" s="33" t="str">
        <f>IF(ISERROR(((U14/(COUNTIF(ExcelTool!$12:$12,$W$12)-V14)*100))),"NA",((U14/(COUNTIF(ExcelTool!$12:$12,$W$12)-V14)*100)))</f>
        <v>NA</v>
      </c>
      <c r="X14" s="32">
        <f>COUNTIFS(ExcelTool!$12:$12,$Z$12,ExcelTool!14:14,"Yes")</f>
        <v>0</v>
      </c>
      <c r="Y14" s="32">
        <f>COUNTIFS(ExcelTool!$12:$12,$Z$12,ExcelTool!14:14,"N/A")</f>
        <v>0</v>
      </c>
      <c r="Z14" s="33" t="str">
        <f>IF(ISERROR(((X14/(COUNTIF(ExcelTool!$12:$12,$Z$12)-Y14)*100))),"NA",((X14/(COUNTIF(ExcelTool!$12:$12,$Z$12)-Y14)*100)))</f>
        <v>NA</v>
      </c>
      <c r="AA14" s="32">
        <f>COUNTIFS(ExcelTool!$12:$12,$AC$12,ExcelTool!14:14,"Yes")</f>
        <v>0</v>
      </c>
      <c r="AB14" s="32">
        <f>COUNTIFS(ExcelTool!$12:$12,$AC$12,ExcelTool!14:14,"N/A")</f>
        <v>0</v>
      </c>
      <c r="AC14" s="33" t="str">
        <f>IF(ISERROR(((AA14/(COUNTIF(ExcelTool!$12:$12,$AC$12)-AB14)*100))),"NA",((AA14/(COUNTIF(ExcelTool!$12:$12,$AC$12)-AB14)*100)))</f>
        <v>NA</v>
      </c>
      <c r="AD14" s="32">
        <f>COUNTIFS(ExcelTool!$12:$12,$AF$12,ExcelTool!14:14,"Yes")</f>
        <v>0</v>
      </c>
      <c r="AE14" s="32">
        <f>COUNTIFS(ExcelTool!$12:$12,$AF$12,ExcelTool!14:14,"N/A")</f>
        <v>0</v>
      </c>
      <c r="AF14" s="33" t="str">
        <f>IF(ISERROR(((AD14/(COUNTIF(ExcelTool!$12:$12,$AF$12)-AE14)*100))),"NA",((AD14/(COUNTIF(ExcelTool!$12:$12,$AF$12)-AE14)*100)))</f>
        <v>NA</v>
      </c>
      <c r="AG14" s="32">
        <f>COUNTIFS(ExcelTool!$12:$12,$AI$12,ExcelTool!14:14,"Yes")</f>
        <v>0</v>
      </c>
      <c r="AH14" s="32">
        <f>COUNTIFS(ExcelTool!$12:$12,$AI$12,ExcelTool!14:14,"N/A")</f>
        <v>0</v>
      </c>
      <c r="AI14" s="33" t="str">
        <f>IF(ISERROR(((AG14/(COUNTIF(ExcelTool!$12:$12,$AI$12)-AH14)*100))),"NA",((AG14/(COUNTIF(ExcelTool!$12:$12,$AI$12)-AH14)*100)))</f>
        <v>NA</v>
      </c>
      <c r="AJ14" s="32">
        <f>COUNTIFS(ExcelTool!$12:$12,$AL$12,ExcelTool!14:14,"Yes")</f>
        <v>0</v>
      </c>
      <c r="AK14" s="32">
        <f>COUNTIFS(ExcelTool!$12:$12,$AL$12,ExcelTool!14:14,"N/A")</f>
        <v>0</v>
      </c>
      <c r="AL14" s="33" t="str">
        <f>IF(ISERROR(((AJ14/(COUNTIF(ExcelTool!$12:$12,$AL$12)-AK14)*100))),"NA",((AJ14/(COUNTIF(ExcelTool!$12:$12,$AL$12)-AK14)*100)))</f>
        <v>NA</v>
      </c>
    </row>
    <row r="15" spans="1:38">
      <c r="A15" s="21">
        <f>ExcelTool!A15</f>
        <v>3</v>
      </c>
      <c r="B15" s="31" t="str">
        <f>ExcelTool!B15</f>
        <v>Midwife in charge informed</v>
      </c>
      <c r="C15" s="32">
        <f>COUNTIFS(ExcelTool!$12:$12,$E$12,ExcelTool!15:15,"Yes")</f>
        <v>0</v>
      </c>
      <c r="D15" s="32">
        <f>COUNTIFS(ExcelTool!$12:$12,$E$12,ExcelTool!15:15,"N/A")</f>
        <v>0</v>
      </c>
      <c r="E15" s="33" t="str">
        <f>IF(ISERROR(((C15/(COUNTIF(ExcelTool!$12:$12,$E$12)-D15)*100))),"NA",((C15/(COUNTIF(ExcelTool!$12:$12,$E$12)-D15)*100)))</f>
        <v>NA</v>
      </c>
      <c r="F15" s="32">
        <f>COUNTIFS(ExcelTool!$12:$12,$H$12,ExcelTool!15:15,"Yes")</f>
        <v>0</v>
      </c>
      <c r="G15" s="32">
        <f>COUNTIFS(ExcelTool!$12:$12,$H$12,ExcelTool!15:15,"N/A")</f>
        <v>0</v>
      </c>
      <c r="H15" s="33" t="str">
        <f>IF(ISERROR(((F15/(COUNTIF(ExcelTool!$12:$12,$H$12)-G15)*100))),"NA",((F15/(COUNTIF(ExcelTool!$12:$12,$H$12)-G15)*100)))</f>
        <v>NA</v>
      </c>
      <c r="I15" s="32">
        <f>COUNTIFS(ExcelTool!$12:$12,$K$12,ExcelTool!15:15,"Yes")</f>
        <v>0</v>
      </c>
      <c r="J15" s="32">
        <f>COUNTIFS(ExcelTool!$12:$12,$K$12,ExcelTool!15:15,"N/A")</f>
        <v>0</v>
      </c>
      <c r="K15" s="33" t="str">
        <f>IF(ISERROR(((I15/(COUNTIF(ExcelTool!$12:$12,$K$12)-J15)*100))),"NA",((I15/(COUNTIF(ExcelTool!$12:$12,$K$12)-J15)*100)))</f>
        <v>NA</v>
      </c>
      <c r="L15" s="32">
        <f>COUNTIFS(ExcelTool!$12:$12,$N$12,ExcelTool!15:15,"Yes")</f>
        <v>0</v>
      </c>
      <c r="M15" s="32">
        <f>COUNTIFS(ExcelTool!$12:$12,$N$12,ExcelTool!15:15,"N/A")</f>
        <v>0</v>
      </c>
      <c r="N15" s="33" t="str">
        <f>IF(ISERROR(((L15/(COUNTIF(ExcelTool!$12:$12,$N$12)-M15)*100))),"NA",((L15/(COUNTIF(ExcelTool!$12:$12,$N$12)-M15)*100)))</f>
        <v>NA</v>
      </c>
      <c r="O15" s="32">
        <f>COUNTIFS(ExcelTool!$12:$12,$Q$12,ExcelTool!15:15,"Yes")</f>
        <v>0</v>
      </c>
      <c r="P15" s="32">
        <f>COUNTIFS(ExcelTool!$12:$12,$Q$12,ExcelTool!15:15,"N/A")</f>
        <v>0</v>
      </c>
      <c r="Q15" s="33" t="str">
        <f>IF(ISERROR(((O15/(COUNTIF(ExcelTool!$12:$12,$Q$12)-P15)*100))),"NA",((O15/(COUNTIF(ExcelTool!$12:$12,$Q$12)-P15)*100)))</f>
        <v>NA</v>
      </c>
      <c r="R15" s="32">
        <f>COUNTIFS(ExcelTool!$12:$12,$T$12,ExcelTool!15:15,"Yes")</f>
        <v>0</v>
      </c>
      <c r="S15" s="32">
        <f>COUNTIFS(ExcelTool!$12:$12,$T$12,ExcelTool!15:15,"N/A")</f>
        <v>0</v>
      </c>
      <c r="T15" s="33" t="str">
        <f>IF(ISERROR(((R15/(COUNTIF(ExcelTool!$12:$12,$T$12)-S15)*100))),"NA",((R15/(COUNTIF(ExcelTool!$12:$12,$T$12)-S15)*100)))</f>
        <v>NA</v>
      </c>
      <c r="U15" s="32">
        <f>COUNTIFS(ExcelTool!$12:$12,$W$12,ExcelTool!15:15,"Yes")</f>
        <v>0</v>
      </c>
      <c r="V15" s="32">
        <f>COUNTIFS(ExcelTool!$12:$12,$W$12,ExcelTool!15:15,"N/A")</f>
        <v>0</v>
      </c>
      <c r="W15" s="33" t="str">
        <f>IF(ISERROR(((U15/(COUNTIF(ExcelTool!$12:$12,$W$12)-V15)*100))),"NA",((U15/(COUNTIF(ExcelTool!$12:$12,$W$12)-V15)*100)))</f>
        <v>NA</v>
      </c>
      <c r="X15" s="32">
        <f>COUNTIFS(ExcelTool!$12:$12,$Z$12,ExcelTool!15:15,"Yes")</f>
        <v>0</v>
      </c>
      <c r="Y15" s="32">
        <f>COUNTIFS(ExcelTool!$12:$12,$Z$12,ExcelTool!15:15,"N/A")</f>
        <v>0</v>
      </c>
      <c r="Z15" s="33" t="str">
        <f>IF(ISERROR(((X15/(COUNTIF(ExcelTool!$12:$12,$Z$12)-Y15)*100))),"NA",((X15/(COUNTIF(ExcelTool!$12:$12,$Z$12)-Y15)*100)))</f>
        <v>NA</v>
      </c>
      <c r="AA15" s="32">
        <f>COUNTIFS(ExcelTool!$12:$12,$AC$12,ExcelTool!15:15,"Yes")</f>
        <v>0</v>
      </c>
      <c r="AB15" s="32">
        <f>COUNTIFS(ExcelTool!$12:$12,$AC$12,ExcelTool!15:15,"N/A")</f>
        <v>0</v>
      </c>
      <c r="AC15" s="33" t="str">
        <f>IF(ISERROR(((AA15/(COUNTIF(ExcelTool!$12:$12,$AC$12)-AB15)*100))),"NA",((AA15/(COUNTIF(ExcelTool!$12:$12,$AC$12)-AB15)*100)))</f>
        <v>NA</v>
      </c>
      <c r="AD15" s="32">
        <f>COUNTIFS(ExcelTool!$12:$12,$AF$12,ExcelTool!15:15,"Yes")</f>
        <v>0</v>
      </c>
      <c r="AE15" s="32">
        <f>COUNTIFS(ExcelTool!$12:$12,$AF$12,ExcelTool!15:15,"N/A")</f>
        <v>0</v>
      </c>
      <c r="AF15" s="33" t="str">
        <f>IF(ISERROR(((AD15/(COUNTIF(ExcelTool!$12:$12,$AF$12)-AE15)*100))),"NA",((AD15/(COUNTIF(ExcelTool!$12:$12,$AF$12)-AE15)*100)))</f>
        <v>NA</v>
      </c>
      <c r="AG15" s="32">
        <f>COUNTIFS(ExcelTool!$12:$12,$AI$12,ExcelTool!15:15,"Yes")</f>
        <v>0</v>
      </c>
      <c r="AH15" s="32">
        <f>COUNTIFS(ExcelTool!$12:$12,$AI$12,ExcelTool!15:15,"N/A")</f>
        <v>0</v>
      </c>
      <c r="AI15" s="33" t="str">
        <f>IF(ISERROR(((AG15/(COUNTIF(ExcelTool!$12:$12,$AI$12)-AH15)*100))),"NA",((AG15/(COUNTIF(ExcelTool!$12:$12,$AI$12)-AH15)*100)))</f>
        <v>NA</v>
      </c>
      <c r="AJ15" s="32">
        <f>COUNTIFS(ExcelTool!$12:$12,$AL$12,ExcelTool!15:15,"Yes")</f>
        <v>0</v>
      </c>
      <c r="AK15" s="32">
        <f>COUNTIFS(ExcelTool!$12:$12,$AL$12,ExcelTool!15:15,"N/A")</f>
        <v>0</v>
      </c>
      <c r="AL15" s="33" t="str">
        <f>IF(ISERROR(((AJ15/(COUNTIF(ExcelTool!$12:$12,$AL$12)-AK15)*100))),"NA",((AJ15/(COUNTIF(ExcelTool!$12:$12,$AL$12)-AK15)*100)))</f>
        <v>NA</v>
      </c>
    </row>
    <row r="16" spans="1:38" ht="38.25">
      <c r="A16" s="21">
        <f>ExcelTool!A16</f>
        <v>4</v>
      </c>
      <c r="B16" s="31" t="str">
        <f>ExcelTool!B16</f>
        <v>There is evidence that the care was escalated to the appropriate level as per escalation guide</v>
      </c>
      <c r="C16" s="32">
        <f>COUNTIFS(ExcelTool!$12:$12,$E$12,ExcelTool!16:16,"Yes")</f>
        <v>0</v>
      </c>
      <c r="D16" s="32">
        <f>COUNTIFS(ExcelTool!$12:$12,$E$12,ExcelTool!16:16,"N/A")</f>
        <v>0</v>
      </c>
      <c r="E16" s="33" t="str">
        <f>IF(ISERROR(((C16/(COUNTIF(ExcelTool!$12:$12,$E$12)-D16)*100))),"NA",((C16/(COUNTIF(ExcelTool!$12:$12,$E$12)-D16)*100)))</f>
        <v>NA</v>
      </c>
      <c r="F16" s="32">
        <f>COUNTIFS(ExcelTool!$12:$12,$H$12,ExcelTool!16:16,"Yes")</f>
        <v>0</v>
      </c>
      <c r="G16" s="32">
        <f>COUNTIFS(ExcelTool!$12:$12,$H$12,ExcelTool!16:16,"N/A")</f>
        <v>0</v>
      </c>
      <c r="H16" s="33" t="str">
        <f>IF(ISERROR(((F16/(COUNTIF(ExcelTool!$12:$12,$H$12)-G16)*100))),"NA",((F16/(COUNTIF(ExcelTool!$12:$12,$H$12)-G16)*100)))</f>
        <v>NA</v>
      </c>
      <c r="I16" s="32">
        <f>COUNTIFS(ExcelTool!$12:$12,$K$12,ExcelTool!16:16,"Yes")</f>
        <v>0</v>
      </c>
      <c r="J16" s="32">
        <f>COUNTIFS(ExcelTool!$12:$12,$K$12,ExcelTool!16:16,"N/A")</f>
        <v>0</v>
      </c>
      <c r="K16" s="33" t="str">
        <f>IF(ISERROR(((I16/(COUNTIF(ExcelTool!$12:$12,$K$12)-J16)*100))),"NA",((I16/(COUNTIF(ExcelTool!$12:$12,$K$12)-J16)*100)))</f>
        <v>NA</v>
      </c>
      <c r="L16" s="32">
        <f>COUNTIFS(ExcelTool!$12:$12,$N$12,ExcelTool!16:16,"Yes")</f>
        <v>0</v>
      </c>
      <c r="M16" s="32">
        <f>COUNTIFS(ExcelTool!$12:$12,$N$12,ExcelTool!16:16,"N/A")</f>
        <v>0</v>
      </c>
      <c r="N16" s="33" t="str">
        <f>IF(ISERROR(((L16/(COUNTIF(ExcelTool!$12:$12,$N$12)-M16)*100))),"NA",((L16/(COUNTIF(ExcelTool!$12:$12,$N$12)-M16)*100)))</f>
        <v>NA</v>
      </c>
      <c r="O16" s="32">
        <f>COUNTIFS(ExcelTool!$12:$12,$Q$12,ExcelTool!16:16,"Yes")</f>
        <v>0</v>
      </c>
      <c r="P16" s="32">
        <f>COUNTIFS(ExcelTool!$12:$12,$Q$12,ExcelTool!16:16,"N/A")</f>
        <v>0</v>
      </c>
      <c r="Q16" s="33" t="str">
        <f>IF(ISERROR(((O16/(COUNTIF(ExcelTool!$12:$12,$Q$12)-P16)*100))),"NA",((O16/(COUNTIF(ExcelTool!$12:$12,$Q$12)-P16)*100)))</f>
        <v>NA</v>
      </c>
      <c r="R16" s="32">
        <f>COUNTIFS(ExcelTool!$12:$12,$T$12,ExcelTool!16:16,"Yes")</f>
        <v>0</v>
      </c>
      <c r="S16" s="32">
        <f>COUNTIFS(ExcelTool!$12:$12,$T$12,ExcelTool!16:16,"N/A")</f>
        <v>0</v>
      </c>
      <c r="T16" s="33" t="str">
        <f>IF(ISERROR(((R16/(COUNTIF(ExcelTool!$12:$12,$T$12)-S16)*100))),"NA",((R16/(COUNTIF(ExcelTool!$12:$12,$T$12)-S16)*100)))</f>
        <v>NA</v>
      </c>
      <c r="U16" s="32">
        <f>COUNTIFS(ExcelTool!$12:$12,$W$12,ExcelTool!16:16,"Yes")</f>
        <v>0</v>
      </c>
      <c r="V16" s="32">
        <f>COUNTIFS(ExcelTool!$12:$12,$W$12,ExcelTool!16:16,"N/A")</f>
        <v>0</v>
      </c>
      <c r="W16" s="33" t="str">
        <f>IF(ISERROR(((U16/(COUNTIF(ExcelTool!$12:$12,$W$12)-V16)*100))),"NA",((U16/(COUNTIF(ExcelTool!$12:$12,$W$12)-V16)*100)))</f>
        <v>NA</v>
      </c>
      <c r="X16" s="32">
        <f>COUNTIFS(ExcelTool!$12:$12,$Z$12,ExcelTool!16:16,"Yes")</f>
        <v>0</v>
      </c>
      <c r="Y16" s="32">
        <f>COUNTIFS(ExcelTool!$12:$12,$Z$12,ExcelTool!16:16,"N/A")</f>
        <v>0</v>
      </c>
      <c r="Z16" s="33" t="str">
        <f>IF(ISERROR(((X16/(COUNTIF(ExcelTool!$12:$12,$Z$12)-Y16)*100))),"NA",((X16/(COUNTIF(ExcelTool!$12:$12,$Z$12)-Y16)*100)))</f>
        <v>NA</v>
      </c>
      <c r="AA16" s="32">
        <f>COUNTIFS(ExcelTool!$12:$12,$AC$12,ExcelTool!16:16,"Yes")</f>
        <v>0</v>
      </c>
      <c r="AB16" s="32">
        <f>COUNTIFS(ExcelTool!$12:$12,$AC$12,ExcelTool!16:16,"N/A")</f>
        <v>0</v>
      </c>
      <c r="AC16" s="33" t="str">
        <f>IF(ISERROR(((AA16/(COUNTIF(ExcelTool!$12:$12,$AC$12)-AB16)*100))),"NA",((AA16/(COUNTIF(ExcelTool!$12:$12,$AC$12)-AB16)*100)))</f>
        <v>NA</v>
      </c>
      <c r="AD16" s="32">
        <f>COUNTIFS(ExcelTool!$12:$12,$AF$12,ExcelTool!16:16,"Yes")</f>
        <v>0</v>
      </c>
      <c r="AE16" s="32">
        <f>COUNTIFS(ExcelTool!$12:$12,$AF$12,ExcelTool!16:16,"N/A")</f>
        <v>0</v>
      </c>
      <c r="AF16" s="33" t="str">
        <f>IF(ISERROR(((AD16/(COUNTIF(ExcelTool!$12:$12,$AF$12)-AE16)*100))),"NA",((AD16/(COUNTIF(ExcelTool!$12:$12,$AF$12)-AE16)*100)))</f>
        <v>NA</v>
      </c>
      <c r="AG16" s="32">
        <f>COUNTIFS(ExcelTool!$12:$12,$AI$12,ExcelTool!16:16,"Yes")</f>
        <v>0</v>
      </c>
      <c r="AH16" s="32">
        <f>COUNTIFS(ExcelTool!$12:$12,$AI$12,ExcelTool!16:16,"N/A")</f>
        <v>0</v>
      </c>
      <c r="AI16" s="33" t="str">
        <f>IF(ISERROR(((AG16/(COUNTIF(ExcelTool!$12:$12,$AI$12)-AH16)*100))),"NA",((AG16/(COUNTIF(ExcelTool!$12:$12,$AI$12)-AH16)*100)))</f>
        <v>NA</v>
      </c>
      <c r="AJ16" s="32">
        <f>COUNTIFS(ExcelTool!$12:$12,$AL$12,ExcelTool!16:16,"Yes")</f>
        <v>0</v>
      </c>
      <c r="AK16" s="32">
        <f>COUNTIFS(ExcelTool!$12:$12,$AL$12,ExcelTool!16:16,"N/A")</f>
        <v>0</v>
      </c>
      <c r="AL16" s="33" t="str">
        <f>IF(ISERROR(((AJ16/(COUNTIF(ExcelTool!$12:$12,$AL$12)-AK16)*100))),"NA",((AJ16/(COUNTIF(ExcelTool!$12:$12,$AL$12)-AK16)*100)))</f>
        <v>NA</v>
      </c>
    </row>
    <row r="17" spans="1:38">
      <c r="A17" s="21">
        <f>ExcelTool!A17</f>
        <v>5</v>
      </c>
      <c r="B17" s="31" t="str">
        <f>ExcelTool!B17</f>
        <v>Medical review was received</v>
      </c>
      <c r="C17" s="32">
        <f>COUNTIFS(ExcelTool!$12:$12,$E$12,ExcelTool!17:17,"Yes")</f>
        <v>0</v>
      </c>
      <c r="D17" s="32">
        <f>COUNTIFS(ExcelTool!$12:$12,$E$12,ExcelTool!17:17,"N/A")</f>
        <v>0</v>
      </c>
      <c r="E17" s="33" t="str">
        <f>IF(ISERROR(((C17/(COUNTIF(ExcelTool!$12:$12,$E$12)-D17)*100))),"NA",((C17/(COUNTIF(ExcelTool!$12:$12,$E$12)-D17)*100)))</f>
        <v>NA</v>
      </c>
      <c r="F17" s="32">
        <f>COUNTIFS(ExcelTool!$12:$12,$H$12,ExcelTool!17:17,"Yes")</f>
        <v>0</v>
      </c>
      <c r="G17" s="32">
        <f>COUNTIFS(ExcelTool!$12:$12,$H$12,ExcelTool!17:17,"N/A")</f>
        <v>0</v>
      </c>
      <c r="H17" s="33" t="str">
        <f>IF(ISERROR(((F17/(COUNTIF(ExcelTool!$12:$12,$H$12)-G17)*100))),"NA",((F17/(COUNTIF(ExcelTool!$12:$12,$H$12)-G17)*100)))</f>
        <v>NA</v>
      </c>
      <c r="I17" s="32">
        <f>COUNTIFS(ExcelTool!$12:$12,$K$12,ExcelTool!17:17,"Yes")</f>
        <v>0</v>
      </c>
      <c r="J17" s="32">
        <f>COUNTIFS(ExcelTool!$12:$12,$K$12,ExcelTool!17:17,"N/A")</f>
        <v>0</v>
      </c>
      <c r="K17" s="33" t="str">
        <f>IF(ISERROR(((I17/(COUNTIF(ExcelTool!$12:$12,$K$12)-J17)*100))),"NA",((I17/(COUNTIF(ExcelTool!$12:$12,$K$12)-J17)*100)))</f>
        <v>NA</v>
      </c>
      <c r="L17" s="32">
        <f>COUNTIFS(ExcelTool!$12:$12,$N$12,ExcelTool!17:17,"Yes")</f>
        <v>0</v>
      </c>
      <c r="M17" s="32">
        <f>COUNTIFS(ExcelTool!$12:$12,$N$12,ExcelTool!17:17,"N/A")</f>
        <v>0</v>
      </c>
      <c r="N17" s="33" t="str">
        <f>IF(ISERROR(((L17/(COUNTIF(ExcelTool!$12:$12,$N$12)-M17)*100))),"NA",((L17/(COUNTIF(ExcelTool!$12:$12,$N$12)-M17)*100)))</f>
        <v>NA</v>
      </c>
      <c r="O17" s="32">
        <f>COUNTIFS(ExcelTool!$12:$12,$Q$12,ExcelTool!17:17,"Yes")</f>
        <v>0</v>
      </c>
      <c r="P17" s="32">
        <f>COUNTIFS(ExcelTool!$12:$12,$Q$12,ExcelTool!17:17,"N/A")</f>
        <v>0</v>
      </c>
      <c r="Q17" s="33" t="str">
        <f>IF(ISERROR(((O17/(COUNTIF(ExcelTool!$12:$12,$Q$12)-P17)*100))),"NA",((O17/(COUNTIF(ExcelTool!$12:$12,$Q$12)-P17)*100)))</f>
        <v>NA</v>
      </c>
      <c r="R17" s="32">
        <f>COUNTIFS(ExcelTool!$12:$12,$T$12,ExcelTool!17:17,"Yes")</f>
        <v>0</v>
      </c>
      <c r="S17" s="32">
        <f>COUNTIFS(ExcelTool!$12:$12,$T$12,ExcelTool!17:17,"N/A")</f>
        <v>0</v>
      </c>
      <c r="T17" s="33" t="str">
        <f>IF(ISERROR(((R17/(COUNTIF(ExcelTool!$12:$12,$T$12)-S17)*100))),"NA",((R17/(COUNTIF(ExcelTool!$12:$12,$T$12)-S17)*100)))</f>
        <v>NA</v>
      </c>
      <c r="U17" s="32">
        <f>COUNTIFS(ExcelTool!$12:$12,$W$12,ExcelTool!17:17,"Yes")</f>
        <v>0</v>
      </c>
      <c r="V17" s="32">
        <f>COUNTIFS(ExcelTool!$12:$12,$W$12,ExcelTool!17:17,"N/A")</f>
        <v>0</v>
      </c>
      <c r="W17" s="33" t="str">
        <f>IF(ISERROR(((U17/(COUNTIF(ExcelTool!$12:$12,$W$12)-V17)*100))),"NA",((U17/(COUNTIF(ExcelTool!$12:$12,$W$12)-V17)*100)))</f>
        <v>NA</v>
      </c>
      <c r="X17" s="32">
        <f>COUNTIFS(ExcelTool!$12:$12,$Z$12,ExcelTool!17:17,"Yes")</f>
        <v>0</v>
      </c>
      <c r="Y17" s="32">
        <f>COUNTIFS(ExcelTool!$12:$12,$Z$12,ExcelTool!17:17,"N/A")</f>
        <v>0</v>
      </c>
      <c r="Z17" s="33" t="str">
        <f>IF(ISERROR(((X17/(COUNTIF(ExcelTool!$12:$12,$Z$12)-Y17)*100))),"NA",((X17/(COUNTIF(ExcelTool!$12:$12,$Z$12)-Y17)*100)))</f>
        <v>NA</v>
      </c>
      <c r="AA17" s="32">
        <f>COUNTIFS(ExcelTool!$12:$12,$AC$12,ExcelTool!17:17,"Yes")</f>
        <v>0</v>
      </c>
      <c r="AB17" s="32">
        <f>COUNTIFS(ExcelTool!$12:$12,$AC$12,ExcelTool!17:17,"N/A")</f>
        <v>0</v>
      </c>
      <c r="AC17" s="33" t="str">
        <f>IF(ISERROR(((AA17/(COUNTIF(ExcelTool!$12:$12,$AC$12)-AB17)*100))),"NA",((AA17/(COUNTIF(ExcelTool!$12:$12,$AC$12)-AB17)*100)))</f>
        <v>NA</v>
      </c>
      <c r="AD17" s="32">
        <f>COUNTIFS(ExcelTool!$12:$12,$AF$12,ExcelTool!17:17,"Yes")</f>
        <v>0</v>
      </c>
      <c r="AE17" s="32">
        <f>COUNTIFS(ExcelTool!$12:$12,$AF$12,ExcelTool!17:17,"N/A")</f>
        <v>0</v>
      </c>
      <c r="AF17" s="33" t="str">
        <f>IF(ISERROR(((AD17/(COUNTIF(ExcelTool!$12:$12,$AF$12)-AE17)*100))),"NA",((AD17/(COUNTIF(ExcelTool!$12:$12,$AF$12)-AE17)*100)))</f>
        <v>NA</v>
      </c>
      <c r="AG17" s="32">
        <f>COUNTIFS(ExcelTool!$12:$12,$AI$12,ExcelTool!17:17,"Yes")</f>
        <v>0</v>
      </c>
      <c r="AH17" s="32">
        <f>COUNTIFS(ExcelTool!$12:$12,$AI$12,ExcelTool!17:17,"N/A")</f>
        <v>0</v>
      </c>
      <c r="AI17" s="33" t="str">
        <f>IF(ISERROR(((AG17/(COUNTIF(ExcelTool!$12:$12,$AI$12)-AH17)*100))),"NA",((AG17/(COUNTIF(ExcelTool!$12:$12,$AI$12)-AH17)*100)))</f>
        <v>NA</v>
      </c>
      <c r="AJ17" s="32">
        <f>COUNTIFS(ExcelTool!$12:$12,$AL$12,ExcelTool!17:17,"Yes")</f>
        <v>0</v>
      </c>
      <c r="AK17" s="32">
        <f>COUNTIFS(ExcelTool!$12:$12,$AL$12,ExcelTool!17:17,"N/A")</f>
        <v>0</v>
      </c>
      <c r="AL17" s="33" t="str">
        <f>IF(ISERROR(((AJ17/(COUNTIF(ExcelTool!$12:$12,$AL$12)-AK17)*100))),"NA",((AJ17/(COUNTIF(ExcelTool!$12:$12,$AL$12)-AK17)*100)))</f>
        <v>NA</v>
      </c>
    </row>
    <row r="18" spans="1:38" ht="25.5">
      <c r="A18" s="21">
        <f>ExcelTool!A18</f>
        <v>6</v>
      </c>
      <c r="B18" s="31" t="str">
        <f>ExcelTool!B18</f>
        <v>The ISBAR tool was used to document the escalation of care</v>
      </c>
      <c r="C18" s="32">
        <f>COUNTIFS(ExcelTool!$12:$12,$E$12,ExcelTool!18:18,"Yes")</f>
        <v>0</v>
      </c>
      <c r="D18" s="32">
        <f>COUNTIFS(ExcelTool!$12:$12,$E$12,ExcelTool!18:18,"N/A")</f>
        <v>0</v>
      </c>
      <c r="E18" s="33" t="str">
        <f>IF(ISERROR(((C18/(COUNTIF(ExcelTool!$12:$12,$E$12)-D18)*100))),"NA",((C18/(COUNTIF(ExcelTool!$12:$12,$E$12)-D18)*100)))</f>
        <v>NA</v>
      </c>
      <c r="F18" s="32">
        <f>COUNTIFS(ExcelTool!$12:$12,$H$12,ExcelTool!18:18,"Yes")</f>
        <v>0</v>
      </c>
      <c r="G18" s="32">
        <f>COUNTIFS(ExcelTool!$12:$12,$H$12,ExcelTool!18:18,"N/A")</f>
        <v>0</v>
      </c>
      <c r="H18" s="33" t="str">
        <f>IF(ISERROR(((F18/(COUNTIF(ExcelTool!$12:$12,$H$12)-G18)*100))),"NA",((F18/(COUNTIF(ExcelTool!$12:$12,$H$12)-G18)*100)))</f>
        <v>NA</v>
      </c>
      <c r="I18" s="32">
        <f>COUNTIFS(ExcelTool!$12:$12,$K$12,ExcelTool!18:18,"Yes")</f>
        <v>0</v>
      </c>
      <c r="J18" s="32">
        <f>COUNTIFS(ExcelTool!$12:$12,$K$12,ExcelTool!18:18,"N/A")</f>
        <v>0</v>
      </c>
      <c r="K18" s="33" t="str">
        <f>IF(ISERROR(((I18/(COUNTIF(ExcelTool!$12:$12,$K$12)-J18)*100))),"NA",((I18/(COUNTIF(ExcelTool!$12:$12,$K$12)-J18)*100)))</f>
        <v>NA</v>
      </c>
      <c r="L18" s="32">
        <f>COUNTIFS(ExcelTool!$12:$12,$N$12,ExcelTool!18:18,"Yes")</f>
        <v>0</v>
      </c>
      <c r="M18" s="32">
        <f>COUNTIFS(ExcelTool!$12:$12,$N$12,ExcelTool!18:18,"N/A")</f>
        <v>0</v>
      </c>
      <c r="N18" s="33" t="str">
        <f>IF(ISERROR(((L18/(COUNTIF(ExcelTool!$12:$12,$N$12)-M18)*100))),"NA",((L18/(COUNTIF(ExcelTool!$12:$12,$N$12)-M18)*100)))</f>
        <v>NA</v>
      </c>
      <c r="O18" s="32">
        <f>COUNTIFS(ExcelTool!$12:$12,$Q$12,ExcelTool!18:18,"Yes")</f>
        <v>0</v>
      </c>
      <c r="P18" s="32">
        <f>COUNTIFS(ExcelTool!$12:$12,$Q$12,ExcelTool!18:18,"N/A")</f>
        <v>0</v>
      </c>
      <c r="Q18" s="33" t="str">
        <f>IF(ISERROR(((O18/(COUNTIF(ExcelTool!$12:$12,$Q$12)-P18)*100))),"NA",((O18/(COUNTIF(ExcelTool!$12:$12,$Q$12)-P18)*100)))</f>
        <v>NA</v>
      </c>
      <c r="R18" s="32">
        <f>COUNTIFS(ExcelTool!$12:$12,$T$12,ExcelTool!18:18,"Yes")</f>
        <v>0</v>
      </c>
      <c r="S18" s="32">
        <f>COUNTIFS(ExcelTool!$12:$12,$T$12,ExcelTool!18:18,"N/A")</f>
        <v>0</v>
      </c>
      <c r="T18" s="33" t="str">
        <f>IF(ISERROR(((R18/(COUNTIF(ExcelTool!$12:$12,$T$12)-S18)*100))),"NA",((R18/(COUNTIF(ExcelTool!$12:$12,$T$12)-S18)*100)))</f>
        <v>NA</v>
      </c>
      <c r="U18" s="32">
        <f>COUNTIFS(ExcelTool!$12:$12,$W$12,ExcelTool!18:18,"Yes")</f>
        <v>0</v>
      </c>
      <c r="V18" s="32">
        <f>COUNTIFS(ExcelTool!$12:$12,$W$12,ExcelTool!18:18,"N/A")</f>
        <v>0</v>
      </c>
      <c r="W18" s="33" t="str">
        <f>IF(ISERROR(((U18/(COUNTIF(ExcelTool!$12:$12,$W$12)-V18)*100))),"NA",((U18/(COUNTIF(ExcelTool!$12:$12,$W$12)-V18)*100)))</f>
        <v>NA</v>
      </c>
      <c r="X18" s="32">
        <f>COUNTIFS(ExcelTool!$12:$12,$Z$12,ExcelTool!18:18,"Yes")</f>
        <v>0</v>
      </c>
      <c r="Y18" s="32">
        <f>COUNTIFS(ExcelTool!$12:$12,$Z$12,ExcelTool!18:18,"N/A")</f>
        <v>0</v>
      </c>
      <c r="Z18" s="33" t="str">
        <f>IF(ISERROR(((X18/(COUNTIF(ExcelTool!$12:$12,$Z$12)-Y18)*100))),"NA",((X18/(COUNTIF(ExcelTool!$12:$12,$Z$12)-Y18)*100)))</f>
        <v>NA</v>
      </c>
      <c r="AA18" s="32">
        <f>COUNTIFS(ExcelTool!$12:$12,$AC$12,ExcelTool!18:18,"Yes")</f>
        <v>0</v>
      </c>
      <c r="AB18" s="32">
        <f>COUNTIFS(ExcelTool!$12:$12,$AC$12,ExcelTool!18:18,"N/A")</f>
        <v>0</v>
      </c>
      <c r="AC18" s="33" t="str">
        <f>IF(ISERROR(((AA18/(COUNTIF(ExcelTool!$12:$12,$AC$12)-AB18)*100))),"NA",((AA18/(COUNTIF(ExcelTool!$12:$12,$AC$12)-AB18)*100)))</f>
        <v>NA</v>
      </c>
      <c r="AD18" s="32">
        <f>COUNTIFS(ExcelTool!$12:$12,$AF$12,ExcelTool!18:18,"Yes")</f>
        <v>0</v>
      </c>
      <c r="AE18" s="32">
        <f>COUNTIFS(ExcelTool!$12:$12,$AF$12,ExcelTool!18:18,"N/A")</f>
        <v>0</v>
      </c>
      <c r="AF18" s="33" t="str">
        <f>IF(ISERROR(((AD18/(COUNTIF(ExcelTool!$12:$12,$AF$12)-AE18)*100))),"NA",((AD18/(COUNTIF(ExcelTool!$12:$12,$AF$12)-AE18)*100)))</f>
        <v>NA</v>
      </c>
      <c r="AG18" s="32">
        <f>COUNTIFS(ExcelTool!$12:$12,$AI$12,ExcelTool!18:18,"Yes")</f>
        <v>0</v>
      </c>
      <c r="AH18" s="32">
        <f>COUNTIFS(ExcelTool!$12:$12,$AI$12,ExcelTool!18:18,"N/A")</f>
        <v>0</v>
      </c>
      <c r="AI18" s="33" t="str">
        <f>IF(ISERROR(((AG18/(COUNTIF(ExcelTool!$12:$12,$AI$12)-AH18)*100))),"NA",((AG18/(COUNTIF(ExcelTool!$12:$12,$AI$12)-AH18)*100)))</f>
        <v>NA</v>
      </c>
      <c r="AJ18" s="32">
        <f>COUNTIFS(ExcelTool!$12:$12,$AL$12,ExcelTool!18:18,"Yes")</f>
        <v>0</v>
      </c>
      <c r="AK18" s="32">
        <f>COUNTIFS(ExcelTool!$12:$12,$AL$12,ExcelTool!18:18,"N/A")</f>
        <v>0</v>
      </c>
      <c r="AL18" s="33" t="str">
        <f>IF(ISERROR(((AJ18/(COUNTIF(ExcelTool!$12:$12,$AL$12)-AK18)*100))),"NA",((AJ18/(COUNTIF(ExcelTool!$12:$12,$AL$12)-AK18)*100)))</f>
        <v>NA</v>
      </c>
    </row>
    <row r="19" spans="1:38" ht="51">
      <c r="A19" s="21">
        <f>ExcelTool!A19</f>
        <v>7</v>
      </c>
      <c r="B19" s="31" t="str">
        <f>ExcelTool!B19</f>
        <v>There is evidence of an increase in the frequency of monitoring and recording of vital signs in response to the detection of observations in the yellow or pink zones</v>
      </c>
      <c r="C19" s="32">
        <f>COUNTIFS(ExcelTool!$12:$12,$E$12,ExcelTool!19:19,"Yes")</f>
        <v>0</v>
      </c>
      <c r="D19" s="32">
        <f>COUNTIFS(ExcelTool!$12:$12,$E$12,ExcelTool!19:19,"N/A")</f>
        <v>0</v>
      </c>
      <c r="E19" s="33" t="str">
        <f>IF(ISERROR(((C19/(COUNTIF(ExcelTool!$12:$12,$E$12)-D19)*100))),"NA",((C19/(COUNTIF(ExcelTool!$12:$12,$E$12)-D19)*100)))</f>
        <v>NA</v>
      </c>
      <c r="F19" s="32">
        <f>COUNTIFS(ExcelTool!$12:$12,$H$12,ExcelTool!19:19,"Yes")</f>
        <v>0</v>
      </c>
      <c r="G19" s="32">
        <f>COUNTIFS(ExcelTool!$12:$12,$H$12,ExcelTool!19:19,"N/A")</f>
        <v>0</v>
      </c>
      <c r="H19" s="33" t="str">
        <f>IF(ISERROR(((F19/(COUNTIF(ExcelTool!$12:$12,$H$12)-G19)*100))),"NA",((F19/(COUNTIF(ExcelTool!$12:$12,$H$12)-G19)*100)))</f>
        <v>NA</v>
      </c>
      <c r="I19" s="32">
        <f>COUNTIFS(ExcelTool!$12:$12,$K$12,ExcelTool!19:19,"Yes")</f>
        <v>0</v>
      </c>
      <c r="J19" s="32">
        <f>COUNTIFS(ExcelTool!$12:$12,$K$12,ExcelTool!19:19,"N/A")</f>
        <v>0</v>
      </c>
      <c r="K19" s="33" t="str">
        <f>IF(ISERROR(((I19/(COUNTIF(ExcelTool!$12:$12,$K$12)-J19)*100))),"NA",((I19/(COUNTIF(ExcelTool!$12:$12,$K$12)-J19)*100)))</f>
        <v>NA</v>
      </c>
      <c r="L19" s="32">
        <f>COUNTIFS(ExcelTool!$12:$12,$N$12,ExcelTool!19:19,"Yes")</f>
        <v>0</v>
      </c>
      <c r="M19" s="32">
        <f>COUNTIFS(ExcelTool!$12:$12,$N$12,ExcelTool!19:19,"N/A")</f>
        <v>0</v>
      </c>
      <c r="N19" s="33" t="str">
        <f>IF(ISERROR(((L19/(COUNTIF(ExcelTool!$12:$12,$N$12)-M19)*100))),"NA",((L19/(COUNTIF(ExcelTool!$12:$12,$N$12)-M19)*100)))</f>
        <v>NA</v>
      </c>
      <c r="O19" s="32">
        <f>COUNTIFS(ExcelTool!$12:$12,$Q$12,ExcelTool!19:19,"Yes")</f>
        <v>0</v>
      </c>
      <c r="P19" s="32">
        <f>COUNTIFS(ExcelTool!$12:$12,$Q$12,ExcelTool!19:19,"N/A")</f>
        <v>0</v>
      </c>
      <c r="Q19" s="33" t="str">
        <f>IF(ISERROR(((O19/(COUNTIF(ExcelTool!$12:$12,$Q$12)-P19)*100))),"NA",((O19/(COUNTIF(ExcelTool!$12:$12,$Q$12)-P19)*100)))</f>
        <v>NA</v>
      </c>
      <c r="R19" s="32">
        <f>COUNTIFS(ExcelTool!$12:$12,$T$12,ExcelTool!19:19,"Yes")</f>
        <v>0</v>
      </c>
      <c r="S19" s="32">
        <f>COUNTIFS(ExcelTool!$12:$12,$T$12,ExcelTool!19:19,"N/A")</f>
        <v>0</v>
      </c>
      <c r="T19" s="33" t="str">
        <f>IF(ISERROR(((R19/(COUNTIF(ExcelTool!$12:$12,$T$12)-S19)*100))),"NA",((R19/(COUNTIF(ExcelTool!$12:$12,$T$12)-S19)*100)))</f>
        <v>NA</v>
      </c>
      <c r="U19" s="32">
        <f>COUNTIFS(ExcelTool!$12:$12,$W$12,ExcelTool!19:19,"Yes")</f>
        <v>0</v>
      </c>
      <c r="V19" s="32">
        <f>COUNTIFS(ExcelTool!$12:$12,$W$12,ExcelTool!19:19,"N/A")</f>
        <v>0</v>
      </c>
      <c r="W19" s="33" t="str">
        <f>IF(ISERROR(((U19/(COUNTIF(ExcelTool!$12:$12,$W$12)-V19)*100))),"NA",((U19/(COUNTIF(ExcelTool!$12:$12,$W$12)-V19)*100)))</f>
        <v>NA</v>
      </c>
      <c r="X19" s="32">
        <f>COUNTIFS(ExcelTool!$12:$12,$Z$12,ExcelTool!19:19,"Yes")</f>
        <v>0</v>
      </c>
      <c r="Y19" s="32">
        <f>COUNTIFS(ExcelTool!$12:$12,$Z$12,ExcelTool!19:19,"N/A")</f>
        <v>0</v>
      </c>
      <c r="Z19" s="33" t="str">
        <f>IF(ISERROR(((X19/(COUNTIF(ExcelTool!$12:$12,$Z$12)-Y19)*100))),"NA",((X19/(COUNTIF(ExcelTool!$12:$12,$Z$12)-Y19)*100)))</f>
        <v>NA</v>
      </c>
      <c r="AA19" s="32">
        <f>COUNTIFS(ExcelTool!$12:$12,$AC$12,ExcelTool!19:19,"Yes")</f>
        <v>0</v>
      </c>
      <c r="AB19" s="32">
        <f>COUNTIFS(ExcelTool!$12:$12,$AC$12,ExcelTool!19:19,"N/A")</f>
        <v>0</v>
      </c>
      <c r="AC19" s="33" t="str">
        <f>IF(ISERROR(((AA19/(COUNTIF(ExcelTool!$12:$12,$AC$12)-AB19)*100))),"NA",((AA19/(COUNTIF(ExcelTool!$12:$12,$AC$12)-AB19)*100)))</f>
        <v>NA</v>
      </c>
      <c r="AD19" s="32">
        <f>COUNTIFS(ExcelTool!$12:$12,$AF$12,ExcelTool!19:19,"Yes")</f>
        <v>0</v>
      </c>
      <c r="AE19" s="32">
        <f>COUNTIFS(ExcelTool!$12:$12,$AF$12,ExcelTool!19:19,"N/A")</f>
        <v>0</v>
      </c>
      <c r="AF19" s="33" t="str">
        <f>IF(ISERROR(((AD19/(COUNTIF(ExcelTool!$12:$12,$AF$12)-AE19)*100))),"NA",((AD19/(COUNTIF(ExcelTool!$12:$12,$AF$12)-AE19)*100)))</f>
        <v>NA</v>
      </c>
      <c r="AG19" s="32">
        <f>COUNTIFS(ExcelTool!$12:$12,$AI$12,ExcelTool!19:19,"Yes")</f>
        <v>0</v>
      </c>
      <c r="AH19" s="32">
        <f>COUNTIFS(ExcelTool!$12:$12,$AI$12,ExcelTool!19:19,"N/A")</f>
        <v>0</v>
      </c>
      <c r="AI19" s="33" t="str">
        <f>IF(ISERROR(((AG19/(COUNTIF(ExcelTool!$12:$12,$AI$12)-AH19)*100))),"NA",((AG19/(COUNTIF(ExcelTool!$12:$12,$AI$12)-AH19)*100)))</f>
        <v>NA</v>
      </c>
      <c r="AJ19" s="32">
        <f>COUNTIFS(ExcelTool!$12:$12,$AL$12,ExcelTool!19:19,"Yes")</f>
        <v>0</v>
      </c>
      <c r="AK19" s="32">
        <f>COUNTIFS(ExcelTool!$12:$12,$AL$12,ExcelTool!19:19,"N/A")</f>
        <v>0</v>
      </c>
      <c r="AL19" s="33" t="str">
        <f>IF(ISERROR(((AJ19/(COUNTIF(ExcelTool!$12:$12,$AL$12)-AK19)*100))),"NA",((AJ19/(COUNTIF(ExcelTool!$12:$12,$AL$12)-AK19)*100)))</f>
        <v>NA</v>
      </c>
    </row>
    <row r="20" spans="1:38" ht="25.5">
      <c r="A20" s="21">
        <f>ExcelTool!A20</f>
        <v>8</v>
      </c>
      <c r="B20" s="31" t="str">
        <f>ExcelTool!B20</f>
        <v>Measures implemented to reduce triggers as appropriate</v>
      </c>
      <c r="C20" s="32">
        <f>COUNTIFS(ExcelTool!$12:$12,$E$12,ExcelTool!20:20,"Yes")</f>
        <v>0</v>
      </c>
      <c r="D20" s="32">
        <f>COUNTIFS(ExcelTool!$12:$12,$E$12,ExcelTool!20:20,"N/A")</f>
        <v>0</v>
      </c>
      <c r="E20" s="33" t="str">
        <f>IF(ISERROR(((C20/(COUNTIF(ExcelTool!$12:$12,$E$12)-D20)*100))),"NA",((C20/(COUNTIF(ExcelTool!$12:$12,$E$12)-D20)*100)))</f>
        <v>NA</v>
      </c>
      <c r="F20" s="32">
        <f>COUNTIFS(ExcelTool!$12:$12,$H$12,ExcelTool!20:20,"Yes")</f>
        <v>0</v>
      </c>
      <c r="G20" s="32">
        <f>COUNTIFS(ExcelTool!$12:$12,$H$12,ExcelTool!20:20,"N/A")</f>
        <v>0</v>
      </c>
      <c r="H20" s="33" t="str">
        <f>IF(ISERROR(((F20/(COUNTIF(ExcelTool!$12:$12,$H$12)-G20)*100))),"NA",((F20/(COUNTIF(ExcelTool!$12:$12,$H$12)-G20)*100)))</f>
        <v>NA</v>
      </c>
      <c r="I20" s="32">
        <f>COUNTIFS(ExcelTool!$12:$12,$K$12,ExcelTool!20:20,"Yes")</f>
        <v>0</v>
      </c>
      <c r="J20" s="32">
        <f>COUNTIFS(ExcelTool!$12:$12,$K$12,ExcelTool!20:20,"N/A")</f>
        <v>0</v>
      </c>
      <c r="K20" s="33" t="str">
        <f>IF(ISERROR(((I20/(COUNTIF(ExcelTool!$12:$12,$K$12)-J20)*100))),"NA",((I20/(COUNTIF(ExcelTool!$12:$12,$K$12)-J20)*100)))</f>
        <v>NA</v>
      </c>
      <c r="L20" s="32">
        <f>COUNTIFS(ExcelTool!$12:$12,$N$12,ExcelTool!20:20,"Yes")</f>
        <v>0</v>
      </c>
      <c r="M20" s="32">
        <f>COUNTIFS(ExcelTool!$12:$12,$N$12,ExcelTool!20:20,"N/A")</f>
        <v>0</v>
      </c>
      <c r="N20" s="33" t="str">
        <f>IF(ISERROR(((L20/(COUNTIF(ExcelTool!$12:$12,$N$12)-M20)*100))),"NA",((L20/(COUNTIF(ExcelTool!$12:$12,$N$12)-M20)*100)))</f>
        <v>NA</v>
      </c>
      <c r="O20" s="32">
        <f>COUNTIFS(ExcelTool!$12:$12,$Q$12,ExcelTool!20:20,"Yes")</f>
        <v>0</v>
      </c>
      <c r="P20" s="32">
        <f>COUNTIFS(ExcelTool!$12:$12,$Q$12,ExcelTool!20:20,"N/A")</f>
        <v>0</v>
      </c>
      <c r="Q20" s="33" t="str">
        <f>IF(ISERROR(((O20/(COUNTIF(ExcelTool!$12:$12,$Q$12)-P20)*100))),"NA",((O20/(COUNTIF(ExcelTool!$12:$12,$Q$12)-P20)*100)))</f>
        <v>NA</v>
      </c>
      <c r="R20" s="32">
        <f>COUNTIFS(ExcelTool!$12:$12,$T$12,ExcelTool!20:20,"Yes")</f>
        <v>0</v>
      </c>
      <c r="S20" s="32">
        <f>COUNTIFS(ExcelTool!$12:$12,$T$12,ExcelTool!20:20,"N/A")</f>
        <v>0</v>
      </c>
      <c r="T20" s="33" t="str">
        <f>IF(ISERROR(((R20/(COUNTIF(ExcelTool!$12:$12,$T$12)-S20)*100))),"NA",((R20/(COUNTIF(ExcelTool!$12:$12,$T$12)-S20)*100)))</f>
        <v>NA</v>
      </c>
      <c r="U20" s="32">
        <f>COUNTIFS(ExcelTool!$12:$12,$W$12,ExcelTool!20:20,"Yes")</f>
        <v>0</v>
      </c>
      <c r="V20" s="32">
        <f>COUNTIFS(ExcelTool!$12:$12,$W$12,ExcelTool!20:20,"N/A")</f>
        <v>0</v>
      </c>
      <c r="W20" s="33" t="str">
        <f>IF(ISERROR(((U20/(COUNTIF(ExcelTool!$12:$12,$W$12)-V20)*100))),"NA",((U20/(COUNTIF(ExcelTool!$12:$12,$W$12)-V20)*100)))</f>
        <v>NA</v>
      </c>
      <c r="X20" s="32">
        <f>COUNTIFS(ExcelTool!$12:$12,$Z$12,ExcelTool!20:20,"Yes")</f>
        <v>0</v>
      </c>
      <c r="Y20" s="32">
        <f>COUNTIFS(ExcelTool!$12:$12,$Z$12,ExcelTool!20:20,"N/A")</f>
        <v>0</v>
      </c>
      <c r="Z20" s="33" t="str">
        <f>IF(ISERROR(((X20/(COUNTIF(ExcelTool!$12:$12,$Z$12)-Y20)*100))),"NA",((X20/(COUNTIF(ExcelTool!$12:$12,$Z$12)-Y20)*100)))</f>
        <v>NA</v>
      </c>
      <c r="AA20" s="32">
        <f>COUNTIFS(ExcelTool!$12:$12,$AC$12,ExcelTool!20:20,"Yes")</f>
        <v>0</v>
      </c>
      <c r="AB20" s="32">
        <f>COUNTIFS(ExcelTool!$12:$12,$AC$12,ExcelTool!20:20,"N/A")</f>
        <v>0</v>
      </c>
      <c r="AC20" s="33" t="str">
        <f>IF(ISERROR(((AA20/(COUNTIF(ExcelTool!$12:$12,$AC$12)-AB20)*100))),"NA",((AA20/(COUNTIF(ExcelTool!$12:$12,$AC$12)-AB20)*100)))</f>
        <v>NA</v>
      </c>
      <c r="AD20" s="32">
        <f>COUNTIFS(ExcelTool!$12:$12,$AF$12,ExcelTool!20:20,"Yes")</f>
        <v>0</v>
      </c>
      <c r="AE20" s="32">
        <f>COUNTIFS(ExcelTool!$12:$12,$AF$12,ExcelTool!20:20,"N/A")</f>
        <v>0</v>
      </c>
      <c r="AF20" s="33" t="str">
        <f>IF(ISERROR(((AD20/(COUNTIF(ExcelTool!$12:$12,$AF$12)-AE20)*100))),"NA",((AD20/(COUNTIF(ExcelTool!$12:$12,$AF$12)-AE20)*100)))</f>
        <v>NA</v>
      </c>
      <c r="AG20" s="32">
        <f>COUNTIFS(ExcelTool!$12:$12,$AI$12,ExcelTool!20:20,"Yes")</f>
        <v>0</v>
      </c>
      <c r="AH20" s="32">
        <f>COUNTIFS(ExcelTool!$12:$12,$AI$12,ExcelTool!20:20,"N/A")</f>
        <v>0</v>
      </c>
      <c r="AI20" s="33" t="str">
        <f>IF(ISERROR(((AG20/(COUNTIF(ExcelTool!$12:$12,$AI$12)-AH20)*100))),"NA",((AG20/(COUNTIF(ExcelTool!$12:$12,$AI$12)-AH20)*100)))</f>
        <v>NA</v>
      </c>
      <c r="AJ20" s="32">
        <f>COUNTIFS(ExcelTool!$12:$12,$AL$12,ExcelTool!20:20,"Yes")</f>
        <v>0</v>
      </c>
      <c r="AK20" s="32">
        <f>COUNTIFS(ExcelTool!$12:$12,$AL$12,ExcelTool!20:20,"N/A")</f>
        <v>0</v>
      </c>
      <c r="AL20" s="33" t="str">
        <f>IF(ISERROR(((AJ20/(COUNTIF(ExcelTool!$12:$12,$AL$12)-AK20)*100))),"NA",((AJ20/(COUNTIF(ExcelTool!$12:$12,$AL$12)-AK20)*100)))</f>
        <v>NA</v>
      </c>
    </row>
    <row r="21" spans="1:38" ht="25.5">
      <c r="A21" s="21">
        <f>ExcelTool!A21</f>
        <v>9</v>
      </c>
      <c r="B21" s="31" t="str">
        <f>ExcelTool!B21</f>
        <v>Any variances to the parameters are documented with clear management plans</v>
      </c>
      <c r="C21" s="32">
        <f>COUNTIFS(ExcelTool!$12:$12,$E$12,ExcelTool!21:21,"Yes")</f>
        <v>0</v>
      </c>
      <c r="D21" s="32">
        <f>COUNTIFS(ExcelTool!$12:$12,$E$12,ExcelTool!21:21,"N/A")</f>
        <v>0</v>
      </c>
      <c r="E21" s="33" t="str">
        <f>IF(ISERROR(((C21/(COUNTIF(ExcelTool!$12:$12,$E$12)-D21)*100))),"NA",((C21/(COUNTIF(ExcelTool!$12:$12,$E$12)-D21)*100)))</f>
        <v>NA</v>
      </c>
      <c r="F21" s="32">
        <f>COUNTIFS(ExcelTool!$12:$12,$H$12,ExcelTool!21:21,"Yes")</f>
        <v>0</v>
      </c>
      <c r="G21" s="32">
        <f>COUNTIFS(ExcelTool!$12:$12,$H$12,ExcelTool!21:21,"N/A")</f>
        <v>0</v>
      </c>
      <c r="H21" s="33" t="str">
        <f>IF(ISERROR(((F21/(COUNTIF(ExcelTool!$12:$12,$H$12)-G21)*100))),"NA",((F21/(COUNTIF(ExcelTool!$12:$12,$H$12)-G21)*100)))</f>
        <v>NA</v>
      </c>
      <c r="I21" s="32">
        <f>COUNTIFS(ExcelTool!$12:$12,$K$12,ExcelTool!21:21,"Yes")</f>
        <v>0</v>
      </c>
      <c r="J21" s="32">
        <f>COUNTIFS(ExcelTool!$12:$12,$K$12,ExcelTool!21:21,"N/A")</f>
        <v>0</v>
      </c>
      <c r="K21" s="33" t="str">
        <f>IF(ISERROR(((I21/(COUNTIF(ExcelTool!$12:$12,$K$12)-J21)*100))),"NA",((I21/(COUNTIF(ExcelTool!$12:$12,$K$12)-J21)*100)))</f>
        <v>NA</v>
      </c>
      <c r="L21" s="32">
        <f>COUNTIFS(ExcelTool!$12:$12,$N$12,ExcelTool!21:21,"Yes")</f>
        <v>0</v>
      </c>
      <c r="M21" s="32">
        <f>COUNTIFS(ExcelTool!$12:$12,$N$12,ExcelTool!21:21,"N/A")</f>
        <v>0</v>
      </c>
      <c r="N21" s="33" t="str">
        <f>IF(ISERROR(((L21/(COUNTIF(ExcelTool!$12:$12,$N$12)-M21)*100))),"NA",((L21/(COUNTIF(ExcelTool!$12:$12,$N$12)-M21)*100)))</f>
        <v>NA</v>
      </c>
      <c r="O21" s="32">
        <f>COUNTIFS(ExcelTool!$12:$12,$Q$12,ExcelTool!21:21,"Yes")</f>
        <v>0</v>
      </c>
      <c r="P21" s="32">
        <f>COUNTIFS(ExcelTool!$12:$12,$Q$12,ExcelTool!21:21,"N/A")</f>
        <v>0</v>
      </c>
      <c r="Q21" s="33" t="str">
        <f>IF(ISERROR(((O21/(COUNTIF(ExcelTool!$12:$12,$Q$12)-P21)*100))),"NA",((O21/(COUNTIF(ExcelTool!$12:$12,$Q$12)-P21)*100)))</f>
        <v>NA</v>
      </c>
      <c r="R21" s="32">
        <f>COUNTIFS(ExcelTool!$12:$12,$T$12,ExcelTool!21:21,"Yes")</f>
        <v>0</v>
      </c>
      <c r="S21" s="32">
        <f>COUNTIFS(ExcelTool!$12:$12,$T$12,ExcelTool!21:21,"N/A")</f>
        <v>0</v>
      </c>
      <c r="T21" s="33" t="str">
        <f>IF(ISERROR(((R21/(COUNTIF(ExcelTool!$12:$12,$T$12)-S21)*100))),"NA",((R21/(COUNTIF(ExcelTool!$12:$12,$T$12)-S21)*100)))</f>
        <v>NA</v>
      </c>
      <c r="U21" s="32">
        <f>COUNTIFS(ExcelTool!$12:$12,$W$12,ExcelTool!21:21,"Yes")</f>
        <v>0</v>
      </c>
      <c r="V21" s="32">
        <f>COUNTIFS(ExcelTool!$12:$12,$W$12,ExcelTool!21:21,"N/A")</f>
        <v>0</v>
      </c>
      <c r="W21" s="33" t="str">
        <f>IF(ISERROR(((U21/(COUNTIF(ExcelTool!$12:$12,$W$12)-V21)*100))),"NA",((U21/(COUNTIF(ExcelTool!$12:$12,$W$12)-V21)*100)))</f>
        <v>NA</v>
      </c>
      <c r="X21" s="32">
        <f>COUNTIFS(ExcelTool!$12:$12,$Z$12,ExcelTool!21:21,"Yes")</f>
        <v>0</v>
      </c>
      <c r="Y21" s="32">
        <f>COUNTIFS(ExcelTool!$12:$12,$Z$12,ExcelTool!21:21,"N/A")</f>
        <v>0</v>
      </c>
      <c r="Z21" s="33" t="str">
        <f>IF(ISERROR(((X21/(COUNTIF(ExcelTool!$12:$12,$Z$12)-Y21)*100))),"NA",((X21/(COUNTIF(ExcelTool!$12:$12,$Z$12)-Y21)*100)))</f>
        <v>NA</v>
      </c>
      <c r="AA21" s="32">
        <f>COUNTIFS(ExcelTool!$12:$12,$AC$12,ExcelTool!21:21,"Yes")</f>
        <v>0</v>
      </c>
      <c r="AB21" s="32">
        <f>COUNTIFS(ExcelTool!$12:$12,$AC$12,ExcelTool!21:21,"N/A")</f>
        <v>0</v>
      </c>
      <c r="AC21" s="33" t="str">
        <f>IF(ISERROR(((AA21/(COUNTIF(ExcelTool!$12:$12,$AC$12)-AB21)*100))),"NA",((AA21/(COUNTIF(ExcelTool!$12:$12,$AC$12)-AB21)*100)))</f>
        <v>NA</v>
      </c>
      <c r="AD21" s="32">
        <f>COUNTIFS(ExcelTool!$12:$12,$AF$12,ExcelTool!21:21,"Yes")</f>
        <v>0</v>
      </c>
      <c r="AE21" s="32">
        <f>COUNTIFS(ExcelTool!$12:$12,$AF$12,ExcelTool!21:21,"N/A")</f>
        <v>0</v>
      </c>
      <c r="AF21" s="33" t="str">
        <f>IF(ISERROR(((AD21/(COUNTIF(ExcelTool!$12:$12,$AF$12)-AE21)*100))),"NA",((AD21/(COUNTIF(ExcelTool!$12:$12,$AF$12)-AE21)*100)))</f>
        <v>NA</v>
      </c>
      <c r="AG21" s="32">
        <f>COUNTIFS(ExcelTool!$12:$12,$AI$12,ExcelTool!21:21,"Yes")</f>
        <v>0</v>
      </c>
      <c r="AH21" s="32">
        <f>COUNTIFS(ExcelTool!$12:$12,$AI$12,ExcelTool!21:21,"N/A")</f>
        <v>0</v>
      </c>
      <c r="AI21" s="33" t="str">
        <f>IF(ISERROR(((AG21/(COUNTIF(ExcelTool!$12:$12,$AI$12)-AH21)*100))),"NA",((AG21/(COUNTIF(ExcelTool!$12:$12,$AI$12)-AH21)*100)))</f>
        <v>NA</v>
      </c>
      <c r="AJ21" s="32">
        <f>COUNTIFS(ExcelTool!$12:$12,$AL$12,ExcelTool!21:21,"Yes")</f>
        <v>0</v>
      </c>
      <c r="AK21" s="32">
        <f>COUNTIFS(ExcelTool!$12:$12,$AL$12,ExcelTool!21:21,"N/A")</f>
        <v>0</v>
      </c>
      <c r="AL21" s="33" t="str">
        <f>IF(ISERROR(((AJ21/(COUNTIF(ExcelTool!$12:$12,$AL$12)-AK21)*100))),"NA",((AJ21/(COUNTIF(ExcelTool!$12:$12,$AL$12)-AK21)*100)))</f>
        <v>NA</v>
      </c>
    </row>
    <row r="22" spans="1:38">
      <c r="A22" s="21">
        <f>ExcelTool!A22</f>
        <v>10</v>
      </c>
      <c r="B22" s="31" t="str">
        <f>ExcelTool!B22</f>
        <v>Medical review documented by the doctor</v>
      </c>
      <c r="C22" s="32">
        <f>COUNTIFS(ExcelTool!$12:$12,$E$12,ExcelTool!22:22,"Yes")</f>
        <v>0</v>
      </c>
      <c r="D22" s="32">
        <f>COUNTIFS(ExcelTool!$12:$12,$E$12,ExcelTool!22:22,"N/A")</f>
        <v>0</v>
      </c>
      <c r="E22" s="33" t="str">
        <f>IF(ISERROR(((C22/(COUNTIF(ExcelTool!$12:$12,$E$12)-D22)*100))),"NA",((C22/(COUNTIF(ExcelTool!$12:$12,$E$12)-D22)*100)))</f>
        <v>NA</v>
      </c>
      <c r="F22" s="32">
        <f>COUNTIFS(ExcelTool!$12:$12,$H$12,ExcelTool!22:22,"Yes")</f>
        <v>0</v>
      </c>
      <c r="G22" s="32">
        <f>COUNTIFS(ExcelTool!$12:$12,$H$12,ExcelTool!22:22,"N/A")</f>
        <v>0</v>
      </c>
      <c r="H22" s="33" t="str">
        <f>IF(ISERROR(((F22/(COUNTIF(ExcelTool!$12:$12,$H$12)-G22)*100))),"NA",((F22/(COUNTIF(ExcelTool!$12:$12,$H$12)-G22)*100)))</f>
        <v>NA</v>
      </c>
      <c r="I22" s="32">
        <f>COUNTIFS(ExcelTool!$12:$12,$K$12,ExcelTool!22:22,"Yes")</f>
        <v>0</v>
      </c>
      <c r="J22" s="32">
        <f>COUNTIFS(ExcelTool!$12:$12,$K$12,ExcelTool!22:22,"N/A")</f>
        <v>0</v>
      </c>
      <c r="K22" s="33" t="str">
        <f>IF(ISERROR(((I22/(COUNTIF(ExcelTool!$12:$12,$K$12)-J22)*100))),"NA",((I22/(COUNTIF(ExcelTool!$12:$12,$K$12)-J22)*100)))</f>
        <v>NA</v>
      </c>
      <c r="L22" s="32">
        <f>COUNTIFS(ExcelTool!$12:$12,$N$12,ExcelTool!22:22,"Yes")</f>
        <v>0</v>
      </c>
      <c r="M22" s="32">
        <f>COUNTIFS(ExcelTool!$12:$12,$N$12,ExcelTool!22:22,"N/A")</f>
        <v>0</v>
      </c>
      <c r="N22" s="33" t="str">
        <f>IF(ISERROR(((L22/(COUNTIF(ExcelTool!$12:$12,$N$12)-M22)*100))),"NA",((L22/(COUNTIF(ExcelTool!$12:$12,$N$12)-M22)*100)))</f>
        <v>NA</v>
      </c>
      <c r="O22" s="32">
        <f>COUNTIFS(ExcelTool!$12:$12,$Q$12,ExcelTool!22:22,"Yes")</f>
        <v>0</v>
      </c>
      <c r="P22" s="32">
        <f>COUNTIFS(ExcelTool!$12:$12,$Q$12,ExcelTool!22:22,"N/A")</f>
        <v>0</v>
      </c>
      <c r="Q22" s="33" t="str">
        <f>IF(ISERROR(((O22/(COUNTIF(ExcelTool!$12:$12,$Q$12)-P22)*100))),"NA",((O22/(COUNTIF(ExcelTool!$12:$12,$Q$12)-P22)*100)))</f>
        <v>NA</v>
      </c>
      <c r="R22" s="32">
        <f>COUNTIFS(ExcelTool!$12:$12,$T$12,ExcelTool!22:22,"Yes")</f>
        <v>0</v>
      </c>
      <c r="S22" s="32">
        <f>COUNTIFS(ExcelTool!$12:$12,$T$12,ExcelTool!22:22,"N/A")</f>
        <v>0</v>
      </c>
      <c r="T22" s="33" t="str">
        <f>IF(ISERROR(((R22/(COUNTIF(ExcelTool!$12:$12,$T$12)-S22)*100))),"NA",((R22/(COUNTIF(ExcelTool!$12:$12,$T$12)-S22)*100)))</f>
        <v>NA</v>
      </c>
      <c r="U22" s="32">
        <f>COUNTIFS(ExcelTool!$12:$12,$W$12,ExcelTool!22:22,"Yes")</f>
        <v>0</v>
      </c>
      <c r="V22" s="32">
        <f>COUNTIFS(ExcelTool!$12:$12,$W$12,ExcelTool!22:22,"N/A")</f>
        <v>0</v>
      </c>
      <c r="W22" s="33" t="str">
        <f>IF(ISERROR(((U22/(COUNTIF(ExcelTool!$12:$12,$W$12)-V22)*100))),"NA",((U22/(COUNTIF(ExcelTool!$12:$12,$W$12)-V22)*100)))</f>
        <v>NA</v>
      </c>
      <c r="X22" s="32">
        <f>COUNTIFS(ExcelTool!$12:$12,$Z$12,ExcelTool!22:22,"Yes")</f>
        <v>0</v>
      </c>
      <c r="Y22" s="32">
        <f>COUNTIFS(ExcelTool!$12:$12,$Z$12,ExcelTool!22:22,"N/A")</f>
        <v>0</v>
      </c>
      <c r="Z22" s="33" t="str">
        <f>IF(ISERROR(((X22/(COUNTIF(ExcelTool!$12:$12,$Z$12)-Y22)*100))),"NA",((X22/(COUNTIF(ExcelTool!$12:$12,$Z$12)-Y22)*100)))</f>
        <v>NA</v>
      </c>
      <c r="AA22" s="32">
        <f>COUNTIFS(ExcelTool!$12:$12,$AC$12,ExcelTool!22:22,"Yes")</f>
        <v>0</v>
      </c>
      <c r="AB22" s="32">
        <f>COUNTIFS(ExcelTool!$12:$12,$AC$12,ExcelTool!22:22,"N/A")</f>
        <v>0</v>
      </c>
      <c r="AC22" s="33" t="str">
        <f>IF(ISERROR(((AA22/(COUNTIF(ExcelTool!$12:$12,$AC$12)-AB22)*100))),"NA",((AA22/(COUNTIF(ExcelTool!$12:$12,$AC$12)-AB22)*100)))</f>
        <v>NA</v>
      </c>
      <c r="AD22" s="32">
        <f>COUNTIFS(ExcelTool!$12:$12,$AF$12,ExcelTool!22:22,"Yes")</f>
        <v>0</v>
      </c>
      <c r="AE22" s="32">
        <f>COUNTIFS(ExcelTool!$12:$12,$AF$12,ExcelTool!22:22,"N/A")</f>
        <v>0</v>
      </c>
      <c r="AF22" s="33" t="str">
        <f>IF(ISERROR(((AD22/(COUNTIF(ExcelTool!$12:$12,$AF$12)-AE22)*100))),"NA",((AD22/(COUNTIF(ExcelTool!$12:$12,$AF$12)-AE22)*100)))</f>
        <v>NA</v>
      </c>
      <c r="AG22" s="32">
        <f>COUNTIFS(ExcelTool!$12:$12,$AI$12,ExcelTool!22:22,"Yes")</f>
        <v>0</v>
      </c>
      <c r="AH22" s="32">
        <f>COUNTIFS(ExcelTool!$12:$12,$AI$12,ExcelTool!22:22,"N/A")</f>
        <v>0</v>
      </c>
      <c r="AI22" s="33" t="str">
        <f>IF(ISERROR(((AG22/(COUNTIF(ExcelTool!$12:$12,$AI$12)-AH22)*100))),"NA",((AG22/(COUNTIF(ExcelTool!$12:$12,$AI$12)-AH22)*100)))</f>
        <v>NA</v>
      </c>
      <c r="AJ22" s="32">
        <f>COUNTIFS(ExcelTool!$12:$12,$AL$12,ExcelTool!22:22,"Yes")</f>
        <v>0</v>
      </c>
      <c r="AK22" s="32">
        <f>COUNTIFS(ExcelTool!$12:$12,$AL$12,ExcelTool!22:22,"N/A")</f>
        <v>0</v>
      </c>
      <c r="AL22" s="33" t="str">
        <f>IF(ISERROR(((AJ22/(COUNTIF(ExcelTool!$12:$12,$AL$12)-AK22)*100))),"NA",((AJ22/(COUNTIF(ExcelTool!$12:$12,$AL$12)-AK22)*100)))</f>
        <v>NA</v>
      </c>
    </row>
    <row r="23" spans="1:38">
      <c r="A23" s="21">
        <f>ExcelTool!A23</f>
        <v>11</v>
      </c>
      <c r="B23" s="31" t="str">
        <f>ExcelTool!B23</f>
        <v>Plan of care documented by the doctor</v>
      </c>
      <c r="C23" s="32">
        <f>COUNTIFS(ExcelTool!$12:$12,$E$12,ExcelTool!23:23,"Yes")</f>
        <v>0</v>
      </c>
      <c r="D23" s="32">
        <f>COUNTIFS(ExcelTool!$12:$12,$E$12,ExcelTool!23:23,"N/A")</f>
        <v>0</v>
      </c>
      <c r="E23" s="33" t="str">
        <f>IF(ISERROR(((C23/(COUNTIF(ExcelTool!$12:$12,$E$12)-D23)*100))),"NA",((C23/(COUNTIF(ExcelTool!$12:$12,$E$12)-D23)*100)))</f>
        <v>NA</v>
      </c>
      <c r="F23" s="32">
        <f>COUNTIFS(ExcelTool!$12:$12,$H$12,ExcelTool!23:23,"Yes")</f>
        <v>0</v>
      </c>
      <c r="G23" s="32">
        <f>COUNTIFS(ExcelTool!$12:$12,$H$12,ExcelTool!23:23,"N/A")</f>
        <v>0</v>
      </c>
      <c r="H23" s="33" t="str">
        <f>IF(ISERROR(((F23/(COUNTIF(ExcelTool!$12:$12,$H$12)-G23)*100))),"NA",((F23/(COUNTIF(ExcelTool!$12:$12,$H$12)-G23)*100)))</f>
        <v>NA</v>
      </c>
      <c r="I23" s="32">
        <f>COUNTIFS(ExcelTool!$12:$12,$K$12,ExcelTool!23:23,"Yes")</f>
        <v>0</v>
      </c>
      <c r="J23" s="32">
        <f>COUNTIFS(ExcelTool!$12:$12,$K$12,ExcelTool!23:23,"N/A")</f>
        <v>0</v>
      </c>
      <c r="K23" s="33" t="str">
        <f>IF(ISERROR(((I23/(COUNTIF(ExcelTool!$12:$12,$K$12)-J23)*100))),"NA",((I23/(COUNTIF(ExcelTool!$12:$12,$K$12)-J23)*100)))</f>
        <v>NA</v>
      </c>
      <c r="L23" s="32">
        <f>COUNTIFS(ExcelTool!$12:$12,$N$12,ExcelTool!23:23,"Yes")</f>
        <v>0</v>
      </c>
      <c r="M23" s="32">
        <f>COUNTIFS(ExcelTool!$12:$12,$N$12,ExcelTool!23:23,"N/A")</f>
        <v>0</v>
      </c>
      <c r="N23" s="33" t="str">
        <f>IF(ISERROR(((L23/(COUNTIF(ExcelTool!$12:$12,$N$12)-M23)*100))),"NA",((L23/(COUNTIF(ExcelTool!$12:$12,$N$12)-M23)*100)))</f>
        <v>NA</v>
      </c>
      <c r="O23" s="32">
        <f>COUNTIFS(ExcelTool!$12:$12,$Q$12,ExcelTool!23:23,"Yes")</f>
        <v>0</v>
      </c>
      <c r="P23" s="32">
        <f>COUNTIFS(ExcelTool!$12:$12,$Q$12,ExcelTool!23:23,"N/A")</f>
        <v>0</v>
      </c>
      <c r="Q23" s="33" t="str">
        <f>IF(ISERROR(((O23/(COUNTIF(ExcelTool!$12:$12,$Q$12)-P23)*100))),"NA",((O23/(COUNTIF(ExcelTool!$12:$12,$Q$12)-P23)*100)))</f>
        <v>NA</v>
      </c>
      <c r="R23" s="32">
        <f>COUNTIFS(ExcelTool!$12:$12,$T$12,ExcelTool!23:23,"Yes")</f>
        <v>0</v>
      </c>
      <c r="S23" s="32">
        <f>COUNTIFS(ExcelTool!$12:$12,$T$12,ExcelTool!23:23,"N/A")</f>
        <v>0</v>
      </c>
      <c r="T23" s="33" t="str">
        <f>IF(ISERROR(((R23/(COUNTIF(ExcelTool!$12:$12,$T$12)-S23)*100))),"NA",((R23/(COUNTIF(ExcelTool!$12:$12,$T$12)-S23)*100)))</f>
        <v>NA</v>
      </c>
      <c r="U23" s="32">
        <f>COUNTIFS(ExcelTool!$12:$12,$W$12,ExcelTool!23:23,"Yes")</f>
        <v>0</v>
      </c>
      <c r="V23" s="32">
        <f>COUNTIFS(ExcelTool!$12:$12,$W$12,ExcelTool!23:23,"N/A")</f>
        <v>0</v>
      </c>
      <c r="W23" s="33" t="str">
        <f>IF(ISERROR(((U23/(COUNTIF(ExcelTool!$12:$12,$W$12)-V23)*100))),"NA",((U23/(COUNTIF(ExcelTool!$12:$12,$W$12)-V23)*100)))</f>
        <v>NA</v>
      </c>
      <c r="X23" s="32">
        <f>COUNTIFS(ExcelTool!$12:$12,$Z$12,ExcelTool!23:23,"Yes")</f>
        <v>0</v>
      </c>
      <c r="Y23" s="32">
        <f>COUNTIFS(ExcelTool!$12:$12,$Z$12,ExcelTool!23:23,"N/A")</f>
        <v>0</v>
      </c>
      <c r="Z23" s="33" t="str">
        <f>IF(ISERROR(((X23/(COUNTIF(ExcelTool!$12:$12,$Z$12)-Y23)*100))),"NA",((X23/(COUNTIF(ExcelTool!$12:$12,$Z$12)-Y23)*100)))</f>
        <v>NA</v>
      </c>
      <c r="AA23" s="32">
        <f>COUNTIFS(ExcelTool!$12:$12,$AC$12,ExcelTool!23:23,"Yes")</f>
        <v>0</v>
      </c>
      <c r="AB23" s="32">
        <f>COUNTIFS(ExcelTool!$12:$12,$AC$12,ExcelTool!23:23,"N/A")</f>
        <v>0</v>
      </c>
      <c r="AC23" s="33" t="str">
        <f>IF(ISERROR(((AA23/(COUNTIF(ExcelTool!$12:$12,$AC$12)-AB23)*100))),"NA",((AA23/(COUNTIF(ExcelTool!$12:$12,$AC$12)-AB23)*100)))</f>
        <v>NA</v>
      </c>
      <c r="AD23" s="32">
        <f>COUNTIFS(ExcelTool!$12:$12,$AF$12,ExcelTool!23:23,"Yes")</f>
        <v>0</v>
      </c>
      <c r="AE23" s="32">
        <f>COUNTIFS(ExcelTool!$12:$12,$AF$12,ExcelTool!23:23,"N/A")</f>
        <v>0</v>
      </c>
      <c r="AF23" s="33" t="str">
        <f>IF(ISERROR(((AD23/(COUNTIF(ExcelTool!$12:$12,$AF$12)-AE23)*100))),"NA",((AD23/(COUNTIF(ExcelTool!$12:$12,$AF$12)-AE23)*100)))</f>
        <v>NA</v>
      </c>
      <c r="AG23" s="32">
        <f>COUNTIFS(ExcelTool!$12:$12,$AI$12,ExcelTool!23:23,"Yes")</f>
        <v>0</v>
      </c>
      <c r="AH23" s="32">
        <f>COUNTIFS(ExcelTool!$12:$12,$AI$12,ExcelTool!23:23,"N/A")</f>
        <v>0</v>
      </c>
      <c r="AI23" s="33" t="str">
        <f>IF(ISERROR(((AG23/(COUNTIF(ExcelTool!$12:$12,$AI$12)-AH23)*100))),"NA",((AG23/(COUNTIF(ExcelTool!$12:$12,$AI$12)-AH23)*100)))</f>
        <v>NA</v>
      </c>
      <c r="AJ23" s="32">
        <f>COUNTIFS(ExcelTool!$12:$12,$AL$12,ExcelTool!23:23,"Yes")</f>
        <v>0</v>
      </c>
      <c r="AK23" s="32">
        <f>COUNTIFS(ExcelTool!$12:$12,$AL$12,ExcelTool!23:23,"N/A")</f>
        <v>0</v>
      </c>
      <c r="AL23" s="33" t="str">
        <f>IF(ISERROR(((AJ23/(COUNTIF(ExcelTool!$12:$12,$AL$12)-AK23)*100))),"NA",((AJ23/(COUNTIF(ExcelTool!$12:$12,$AL$12)-AK23)*100)))</f>
        <v>NA</v>
      </c>
    </row>
    <row r="24" spans="1:38" ht="25.5">
      <c r="A24" s="21">
        <f>ExcelTool!A24</f>
        <v>12</v>
      </c>
      <c r="B24" s="31" t="str">
        <f>ExcelTool!B24</f>
        <v>Date and time of review documented by the doctor</v>
      </c>
      <c r="C24" s="32">
        <f>COUNTIFS(ExcelTool!$12:$12,$E$12,ExcelTool!24:24,"Yes")</f>
        <v>0</v>
      </c>
      <c r="D24" s="32">
        <f>COUNTIFS(ExcelTool!$12:$12,$E$12,ExcelTool!24:24,"N/A")</f>
        <v>0</v>
      </c>
      <c r="E24" s="33" t="str">
        <f>IF(ISERROR(((C24/(COUNTIF(ExcelTool!$12:$12,$E$12)-D24)*100))),"NA",((C24/(COUNTIF(ExcelTool!$12:$12,$E$12)-D24)*100)))</f>
        <v>NA</v>
      </c>
      <c r="F24" s="32">
        <f>COUNTIFS(ExcelTool!$12:$12,$H$12,ExcelTool!24:24,"Yes")</f>
        <v>0</v>
      </c>
      <c r="G24" s="32">
        <f>COUNTIFS(ExcelTool!$12:$12,$H$12,ExcelTool!24:24,"N/A")</f>
        <v>0</v>
      </c>
      <c r="H24" s="33" t="str">
        <f>IF(ISERROR(((F24/(COUNTIF(ExcelTool!$12:$12,$H$12)-G24)*100))),"NA",((F24/(COUNTIF(ExcelTool!$12:$12,$H$12)-G24)*100)))</f>
        <v>NA</v>
      </c>
      <c r="I24" s="32">
        <f>COUNTIFS(ExcelTool!$12:$12,$K$12,ExcelTool!24:24,"Yes")</f>
        <v>0</v>
      </c>
      <c r="J24" s="32">
        <f>COUNTIFS(ExcelTool!$12:$12,$K$12,ExcelTool!24:24,"N/A")</f>
        <v>0</v>
      </c>
      <c r="K24" s="33" t="str">
        <f>IF(ISERROR(((I24/(COUNTIF(ExcelTool!$12:$12,$K$12)-J24)*100))),"NA",((I24/(COUNTIF(ExcelTool!$12:$12,$K$12)-J24)*100)))</f>
        <v>NA</v>
      </c>
      <c r="L24" s="32">
        <f>COUNTIFS(ExcelTool!$12:$12,$N$12,ExcelTool!24:24,"Yes")</f>
        <v>0</v>
      </c>
      <c r="M24" s="32">
        <f>COUNTIFS(ExcelTool!$12:$12,$N$12,ExcelTool!24:24,"N/A")</f>
        <v>0</v>
      </c>
      <c r="N24" s="33" t="str">
        <f>IF(ISERROR(((L24/(COUNTIF(ExcelTool!$12:$12,$N$12)-M24)*100))),"NA",((L24/(COUNTIF(ExcelTool!$12:$12,$N$12)-M24)*100)))</f>
        <v>NA</v>
      </c>
      <c r="O24" s="32">
        <f>COUNTIFS(ExcelTool!$12:$12,$Q$12,ExcelTool!24:24,"Yes")</f>
        <v>0</v>
      </c>
      <c r="P24" s="32">
        <f>COUNTIFS(ExcelTool!$12:$12,$Q$12,ExcelTool!24:24,"N/A")</f>
        <v>0</v>
      </c>
      <c r="Q24" s="33" t="str">
        <f>IF(ISERROR(((O24/(COUNTIF(ExcelTool!$12:$12,$Q$12)-P24)*100))),"NA",((O24/(COUNTIF(ExcelTool!$12:$12,$Q$12)-P24)*100)))</f>
        <v>NA</v>
      </c>
      <c r="R24" s="32">
        <f>COUNTIFS(ExcelTool!$12:$12,$T$12,ExcelTool!24:24,"Yes")</f>
        <v>0</v>
      </c>
      <c r="S24" s="32">
        <f>COUNTIFS(ExcelTool!$12:$12,$T$12,ExcelTool!24:24,"N/A")</f>
        <v>0</v>
      </c>
      <c r="T24" s="33" t="str">
        <f>IF(ISERROR(((R24/(COUNTIF(ExcelTool!$12:$12,$T$12)-S24)*100))),"NA",((R24/(COUNTIF(ExcelTool!$12:$12,$T$12)-S24)*100)))</f>
        <v>NA</v>
      </c>
      <c r="U24" s="32">
        <f>COUNTIFS(ExcelTool!$12:$12,$W$12,ExcelTool!24:24,"Yes")</f>
        <v>0</v>
      </c>
      <c r="V24" s="32">
        <f>COUNTIFS(ExcelTool!$12:$12,$W$12,ExcelTool!24:24,"N/A")</f>
        <v>0</v>
      </c>
      <c r="W24" s="33" t="str">
        <f>IF(ISERROR(((U24/(COUNTIF(ExcelTool!$12:$12,$W$12)-V24)*100))),"NA",((U24/(COUNTIF(ExcelTool!$12:$12,$W$12)-V24)*100)))</f>
        <v>NA</v>
      </c>
      <c r="X24" s="32">
        <f>COUNTIFS(ExcelTool!$12:$12,$Z$12,ExcelTool!24:24,"Yes")</f>
        <v>0</v>
      </c>
      <c r="Y24" s="32">
        <f>COUNTIFS(ExcelTool!$12:$12,$Z$12,ExcelTool!24:24,"N/A")</f>
        <v>0</v>
      </c>
      <c r="Z24" s="33" t="str">
        <f>IF(ISERROR(((X24/(COUNTIF(ExcelTool!$12:$12,$Z$12)-Y24)*100))),"NA",((X24/(COUNTIF(ExcelTool!$12:$12,$Z$12)-Y24)*100)))</f>
        <v>NA</v>
      </c>
      <c r="AA24" s="32">
        <f>COUNTIFS(ExcelTool!$12:$12,$AC$12,ExcelTool!24:24,"Yes")</f>
        <v>0</v>
      </c>
      <c r="AB24" s="32">
        <f>COUNTIFS(ExcelTool!$12:$12,$AC$12,ExcelTool!24:24,"N/A")</f>
        <v>0</v>
      </c>
      <c r="AC24" s="33" t="str">
        <f>IF(ISERROR(((AA24/(COUNTIF(ExcelTool!$12:$12,$AC$12)-AB24)*100))),"NA",((AA24/(COUNTIF(ExcelTool!$12:$12,$AC$12)-AB24)*100)))</f>
        <v>NA</v>
      </c>
      <c r="AD24" s="32">
        <f>COUNTIFS(ExcelTool!$12:$12,$AF$12,ExcelTool!24:24,"Yes")</f>
        <v>0</v>
      </c>
      <c r="AE24" s="32">
        <f>COUNTIFS(ExcelTool!$12:$12,$AF$12,ExcelTool!24:24,"N/A")</f>
        <v>0</v>
      </c>
      <c r="AF24" s="33" t="str">
        <f>IF(ISERROR(((AD24/(COUNTIF(ExcelTool!$12:$12,$AF$12)-AE24)*100))),"NA",((AD24/(COUNTIF(ExcelTool!$12:$12,$AF$12)-AE24)*100)))</f>
        <v>NA</v>
      </c>
      <c r="AG24" s="32">
        <f>COUNTIFS(ExcelTool!$12:$12,$AI$12,ExcelTool!24:24,"Yes")</f>
        <v>0</v>
      </c>
      <c r="AH24" s="32">
        <f>COUNTIFS(ExcelTool!$12:$12,$AI$12,ExcelTool!24:24,"N/A")</f>
        <v>0</v>
      </c>
      <c r="AI24" s="33" t="str">
        <f>IF(ISERROR(((AG24/(COUNTIF(ExcelTool!$12:$12,$AI$12)-AH24)*100))),"NA",((AG24/(COUNTIF(ExcelTool!$12:$12,$AI$12)-AH24)*100)))</f>
        <v>NA</v>
      </c>
      <c r="AJ24" s="32">
        <f>COUNTIFS(ExcelTool!$12:$12,$AL$12,ExcelTool!24:24,"Yes")</f>
        <v>0</v>
      </c>
      <c r="AK24" s="32">
        <f>COUNTIFS(ExcelTool!$12:$12,$AL$12,ExcelTool!24:24,"N/A")</f>
        <v>0</v>
      </c>
      <c r="AL24" s="33" t="str">
        <f>IF(ISERROR(((AJ24/(COUNTIF(ExcelTool!$12:$12,$AL$12)-AK24)*100))),"NA",((AJ24/(COUNTIF(ExcelTool!$12:$12,$AL$12)-AK24)*100)))</f>
        <v>NA</v>
      </c>
    </row>
    <row r="25" spans="1:38">
      <c r="A25" s="21"/>
      <c r="B25" s="71" t="s">
        <v>13</v>
      </c>
      <c r="C25" s="32">
        <f>SUM(C13:C24)</f>
        <v>0</v>
      </c>
      <c r="D25" s="32">
        <f>SUM(D13:D24)</f>
        <v>0</v>
      </c>
      <c r="E25" s="34" t="str">
        <f>IF(ISERROR(((C25/(COUNTIF(ExcelTool!12:12,E12)*No._of_Questions-D25)*100))),"NA",((C25/(COUNTIF(ExcelTool!12:12,E12)*No._of_Questions-D25)*100)))</f>
        <v>NA</v>
      </c>
      <c r="F25" s="32">
        <f>SUM(F13:F24)</f>
        <v>0</v>
      </c>
      <c r="G25" s="32">
        <f>SUM(G13:G24)</f>
        <v>0</v>
      </c>
      <c r="H25" s="34" t="str">
        <f>IF(ISERROR(((F25/(COUNTIF(ExcelTool!12:12,H12)*No._of_Questions-G25)*100))),"NA",((F25/(COUNTIF(ExcelTool!12:12,H12)*No._of_Questions-G25)*100)))</f>
        <v>NA</v>
      </c>
      <c r="I25" s="32">
        <f>SUM(I13:I24)</f>
        <v>0</v>
      </c>
      <c r="J25" s="32">
        <f>SUM(J13:J24)</f>
        <v>0</v>
      </c>
      <c r="K25" s="34" t="str">
        <f>IF(ISERROR(((I25/(COUNTIF(ExcelTool!12:12,K12)*No._of_Questions-J25)*100))),"NA",((I25/(COUNTIF(ExcelTool!12:12,K12)*No._of_Questions-J25)*100)))</f>
        <v>NA</v>
      </c>
      <c r="L25" s="32">
        <f>SUM(L13:L24)</f>
        <v>0</v>
      </c>
      <c r="M25" s="32">
        <f>SUM(M13:M24)</f>
        <v>0</v>
      </c>
      <c r="N25" s="34" t="str">
        <f>IF(ISERROR(((L25/(COUNTIF(ExcelTool!12:12,N12)*No._of_Questions-M25)*100))),"NA",((L25/(COUNTIF(ExcelTool!12:12,N12)*No._of_Questions-M25)*100)))</f>
        <v>NA</v>
      </c>
      <c r="O25" s="32">
        <f>SUM(O13:O24)</f>
        <v>0</v>
      </c>
      <c r="P25" s="32">
        <f>SUM(P13:P24)</f>
        <v>0</v>
      </c>
      <c r="Q25" s="34" t="str">
        <f>IF(ISERROR(((O25/(COUNTIF(ExcelTool!12:12,Q12)*No._of_Questions-P25)*100))),"NA",((O25/(COUNTIF(ExcelTool!12:12,Q12)*No._of_Questions-P25)*100)))</f>
        <v>NA</v>
      </c>
      <c r="R25" s="32">
        <f>SUM(R13:R24)</f>
        <v>0</v>
      </c>
      <c r="S25" s="32">
        <f>SUM(S13:S24)</f>
        <v>0</v>
      </c>
      <c r="T25" s="34" t="str">
        <f>IF(ISERROR(((R25/(COUNTIF(ExcelTool!12:12,T12)*No._of_Questions-S25)*100))),"NA",((R25/(COUNTIF(ExcelTool!12:12,T12)*No._of_Questions-S25)*100)))</f>
        <v>NA</v>
      </c>
      <c r="U25" s="32">
        <f>SUM(U13:U24)</f>
        <v>0</v>
      </c>
      <c r="V25" s="32">
        <f>SUM(V13:V24)</f>
        <v>0</v>
      </c>
      <c r="W25" s="34" t="str">
        <f>IF(ISERROR(((U25/(COUNTIF(ExcelTool!12:12,W12)*No._of_Questions-V25)*100))),"NA",((U25/(COUNTIF(ExcelTool!12:12,W12)*No._of_Questions-V25)*100)))</f>
        <v>NA</v>
      </c>
      <c r="X25" s="32">
        <f>SUM(X13:X24)</f>
        <v>0</v>
      </c>
      <c r="Y25" s="32">
        <f>SUM(Y13:Y24)</f>
        <v>0</v>
      </c>
      <c r="Z25" s="34" t="str">
        <f>IF(ISERROR(((X25/(COUNTIF(ExcelTool!12:12,Z12)*No._of_Questions-Y25)*100))),"NA",((X25/(COUNTIF(ExcelTool!12:12,Z12)*No._of_Questions-Y25)*100)))</f>
        <v>NA</v>
      </c>
      <c r="AA25" s="32">
        <f>SUM(AA13:AA24)</f>
        <v>0</v>
      </c>
      <c r="AB25" s="32">
        <f>SUM(AB13:AB24)</f>
        <v>0</v>
      </c>
      <c r="AC25" s="34" t="str">
        <f>IF(ISERROR(((AA25/(COUNTIF(ExcelTool!12:12,AC12)*No._of_Questions-AB25)*100))),"NA",((AA25/(COUNTIF(ExcelTool!12:12,AC12)*No._of_Questions-AB25)*100)))</f>
        <v>NA</v>
      </c>
      <c r="AD25" s="32">
        <f>SUM(AD13:AD24)</f>
        <v>0</v>
      </c>
      <c r="AE25" s="32">
        <f>SUM(AE13:AE24)</f>
        <v>0</v>
      </c>
      <c r="AF25" s="34" t="str">
        <f>IF(ISERROR(((AD25/(COUNTIF(ExcelTool!12:12,AF12)*No._of_Questions-AE25)*100))),"NA",((AD25/(COUNTIF(ExcelTool!12:12,AF12)*No._of_Questions-AE25)*100)))</f>
        <v>NA</v>
      </c>
      <c r="AG25" s="32">
        <f>SUM(AG13:AG24)</f>
        <v>0</v>
      </c>
      <c r="AH25" s="32">
        <f>SUM(AH13:AH24)</f>
        <v>0</v>
      </c>
      <c r="AI25" s="34" t="str">
        <f>IF(ISERROR(((AG25/(COUNTIF(ExcelTool!12:12,AI12)*No._of_Questions-AH25)*100))),"NA",((AG25/(COUNTIF(ExcelTool!12:12,AI12)*No._of_Questions-AH25)*100)))</f>
        <v>NA</v>
      </c>
      <c r="AJ25" s="32">
        <f>SUM(AJ13:AJ24)</f>
        <v>0</v>
      </c>
      <c r="AK25" s="32">
        <f>SUM(AK13:AK24)</f>
        <v>0</v>
      </c>
      <c r="AL25" s="34" t="str">
        <f>IF(ISERROR(((AJ25/(COUNTIF(ExcelTool!12:12,AL12)*No._of_Questions-AK25)*100))),"NA",((AJ25/(COUNTIF(ExcelTool!12:12,AL12)*No._of_Questions-AK25)*100)))</f>
        <v>NA</v>
      </c>
    </row>
    <row r="26" spans="1:38">
      <c r="B26" s="72"/>
      <c r="C26" s="35"/>
      <c r="D26" s="35"/>
      <c r="E26" s="35"/>
    </row>
    <row r="27" spans="1:38">
      <c r="A27" s="6"/>
    </row>
    <row r="28" spans="1:38">
      <c r="A28" s="6"/>
    </row>
  </sheetData>
  <sheetProtection sheet="1" objects="1" scenarios="1"/>
  <mergeCells count="7">
    <mergeCell ref="C7:AL7"/>
    <mergeCell ref="B1:AL1"/>
    <mergeCell ref="C2:AL2"/>
    <mergeCell ref="C3:AL3"/>
    <mergeCell ref="C4:AL4"/>
    <mergeCell ref="C5:AL5"/>
    <mergeCell ref="C6:AL6"/>
  </mergeCells>
  <conditionalFormatting sqref="E13:N25">
    <cfRule type="iconSet" priority="95">
      <iconSet iconSet="3Arrows">
        <cfvo type="percent" val="0"/>
        <cfvo type="percent" val="33"/>
        <cfvo type="percent" val="67"/>
      </iconSet>
    </cfRule>
  </conditionalFormatting>
  <conditionalFormatting sqref="Q13:Q25">
    <cfRule type="iconSet" priority="97">
      <iconSet iconSet="3Arrows">
        <cfvo type="percent" val="0"/>
        <cfvo type="percent" val="33"/>
        <cfvo type="percent" val="67"/>
      </iconSet>
    </cfRule>
  </conditionalFormatting>
  <conditionalFormatting sqref="T13:T25">
    <cfRule type="iconSet" priority="99">
      <iconSet iconSet="3Arrows">
        <cfvo type="percent" val="0"/>
        <cfvo type="percent" val="33"/>
        <cfvo type="percent" val="67"/>
      </iconSet>
    </cfRule>
  </conditionalFormatting>
  <conditionalFormatting sqref="W13:W25">
    <cfRule type="iconSet" priority="101">
      <iconSet iconSet="3Arrows">
        <cfvo type="percent" val="0"/>
        <cfvo type="percent" val="33"/>
        <cfvo type="percent" val="67"/>
      </iconSet>
    </cfRule>
  </conditionalFormatting>
  <conditionalFormatting sqref="Z13:Z25">
    <cfRule type="iconSet" priority="103">
      <iconSet iconSet="3Arrows">
        <cfvo type="percent" val="0"/>
        <cfvo type="percent" val="33"/>
        <cfvo type="percent" val="67"/>
      </iconSet>
    </cfRule>
  </conditionalFormatting>
  <conditionalFormatting sqref="AC13:AC25">
    <cfRule type="iconSet" priority="105">
      <iconSet iconSet="3Arrows">
        <cfvo type="percent" val="0"/>
        <cfvo type="percent" val="33"/>
        <cfvo type="percent" val="67"/>
      </iconSet>
    </cfRule>
  </conditionalFormatting>
  <conditionalFormatting sqref="AF13:AF25">
    <cfRule type="iconSet" priority="107">
      <iconSet iconSet="3Arrows">
        <cfvo type="percent" val="0"/>
        <cfvo type="percent" val="33"/>
        <cfvo type="percent" val="67"/>
      </iconSet>
    </cfRule>
  </conditionalFormatting>
  <conditionalFormatting sqref="AI13:AI25">
    <cfRule type="iconSet" priority="109">
      <iconSet iconSet="3Arrows">
        <cfvo type="percent" val="0"/>
        <cfvo type="percent" val="33"/>
        <cfvo type="percent" val="67"/>
      </iconSet>
    </cfRule>
  </conditionalFormatting>
  <conditionalFormatting sqref="AL13:AL25">
    <cfRule type="iconSet" priority="111">
      <iconSet iconSet="3Arrows">
        <cfvo type="percent" val="0"/>
        <cfvo type="percent" val="33"/>
        <cfvo type="percent" val="67"/>
      </iconSet>
    </cfRule>
  </conditionalFormatting>
  <pageMargins left="0.35433070866141736" right="0" top="0.39370078740157483" bottom="0.39370078740157483" header="0.51181102362204722" footer="0.51181102362204722"/>
  <pageSetup paperSize="9" orientation="landscape" r:id="rId1"/>
  <headerFooter alignWithMargins="0">
    <oddHeader>&amp;CResults</oddHeader>
  </headerFooter>
</worksheet>
</file>

<file path=xl/worksheets/sheet7.xml><?xml version="1.0" encoding="utf-8"?>
<worksheet xmlns="http://schemas.openxmlformats.org/spreadsheetml/2006/main" xmlns:r="http://schemas.openxmlformats.org/officeDocument/2006/relationships">
  <dimension ref="A1:M14"/>
  <sheetViews>
    <sheetView zoomScaleNormal="100" workbookViewId="0">
      <selection activeCell="O12" sqref="O12"/>
    </sheetView>
  </sheetViews>
  <sheetFormatPr defaultRowHeight="12.75"/>
  <cols>
    <col min="1" max="1" width="3.85546875" customWidth="1"/>
    <col min="2" max="2" width="37.5703125" customWidth="1"/>
    <col min="3" max="12" width="6.7109375" customWidth="1"/>
    <col min="13" max="13" width="9.5703125" style="3" customWidth="1"/>
  </cols>
  <sheetData>
    <row r="1" spans="1:13" s="1" customFormat="1" ht="14.25" customHeight="1">
      <c r="A1" s="5"/>
      <c r="B1" s="142" t="str">
        <f>ExcelTool!B1</f>
        <v>Audit of IMEWS Escalation and Response</v>
      </c>
      <c r="C1" s="142"/>
      <c r="D1" s="142"/>
      <c r="E1" s="142"/>
      <c r="F1" s="142"/>
      <c r="G1" s="142"/>
      <c r="H1" s="143"/>
      <c r="I1" s="143"/>
      <c r="J1" s="143"/>
      <c r="K1" s="143"/>
      <c r="L1" s="143"/>
      <c r="M1" s="2"/>
    </row>
    <row r="2" spans="1:13" s="1" customFormat="1" ht="15" customHeight="1">
      <c r="A2" s="5"/>
      <c r="B2" s="14" t="str">
        <f>ExcelTool!B2</f>
        <v>Hospital/CHO</v>
      </c>
      <c r="C2" s="144" t="str">
        <f>ExcelTool!C2</f>
        <v>XYZ</v>
      </c>
      <c r="D2" s="116"/>
      <c r="E2" s="116" t="s">
        <v>0</v>
      </c>
      <c r="F2" s="116"/>
      <c r="G2" s="116"/>
      <c r="H2" s="116"/>
      <c r="I2" s="116"/>
      <c r="J2" s="116"/>
      <c r="K2" s="116"/>
      <c r="L2" s="117"/>
      <c r="M2" s="2"/>
    </row>
    <row r="3" spans="1:13" s="1" customFormat="1" ht="15" customHeight="1">
      <c r="A3" s="5"/>
      <c r="B3" s="14" t="str">
        <f>ExcelTool!B3</f>
        <v>Ward/ Area</v>
      </c>
      <c r="C3" s="144" t="str">
        <f>ExcelTool!C3</f>
        <v>ABC</v>
      </c>
      <c r="D3" s="116"/>
      <c r="E3" s="116" t="s">
        <v>0</v>
      </c>
      <c r="F3" s="116"/>
      <c r="G3" s="116"/>
      <c r="H3" s="116"/>
      <c r="I3" s="116"/>
      <c r="J3" s="116"/>
      <c r="K3" s="116"/>
      <c r="L3" s="117"/>
      <c r="M3" s="2"/>
    </row>
    <row r="4" spans="1:13" s="1" customFormat="1" ht="15" customHeight="1">
      <c r="A4" s="5"/>
      <c r="B4" s="14" t="str">
        <f>ExcelTool!B4</f>
        <v>Auditor(s)</v>
      </c>
      <c r="C4" s="144" t="str">
        <f>ExcelTool!C4</f>
        <v>Joe Bloggs</v>
      </c>
      <c r="D4" s="116"/>
      <c r="E4" s="116" t="s">
        <v>0</v>
      </c>
      <c r="F4" s="116"/>
      <c r="G4" s="116"/>
      <c r="H4" s="116"/>
      <c r="I4" s="116"/>
      <c r="J4" s="116"/>
      <c r="K4" s="116"/>
      <c r="L4" s="117"/>
      <c r="M4" s="2"/>
    </row>
    <row r="5" spans="1:13" s="1" customFormat="1" ht="14.25" customHeight="1">
      <c r="A5" s="5"/>
      <c r="B5" s="20" t="str">
        <f>ExcelTool!B5</f>
        <v>Date of Audit</v>
      </c>
      <c r="C5" s="157">
        <f>ExcelTool!C5</f>
        <v>2017</v>
      </c>
      <c r="D5" s="158"/>
      <c r="E5" s="158"/>
      <c r="F5" s="159"/>
      <c r="G5" s="159"/>
      <c r="H5" s="159"/>
      <c r="I5" s="159"/>
      <c r="J5" s="159"/>
      <c r="K5" s="159"/>
      <c r="L5" s="160"/>
      <c r="M5" s="2"/>
    </row>
    <row r="6" spans="1:13" s="1" customFormat="1" ht="14.25" customHeight="1">
      <c r="A6" s="5"/>
      <c r="B6" s="14" t="str">
        <f>ExcelTool!B6</f>
        <v>No. in Audit</v>
      </c>
      <c r="C6" s="148">
        <f>ExcelTool!C6</f>
        <v>12</v>
      </c>
      <c r="D6" s="149"/>
      <c r="E6" s="150" t="s">
        <v>0</v>
      </c>
      <c r="F6" s="151">
        <f>ExcelTool!F6</f>
        <v>0</v>
      </c>
      <c r="G6" s="152"/>
      <c r="H6" s="152"/>
      <c r="I6" s="153">
        <f>ExcelTool!I6</f>
        <v>0</v>
      </c>
      <c r="J6" s="154"/>
      <c r="K6" s="154"/>
      <c r="L6" s="154"/>
      <c r="M6" s="2"/>
    </row>
    <row r="7" spans="1:13" s="1" customFormat="1" ht="14.25" customHeight="1">
      <c r="A7" s="5"/>
      <c r="B7" s="4"/>
      <c r="C7" s="23"/>
      <c r="D7" s="24"/>
      <c r="E7" s="24"/>
      <c r="F7" s="23"/>
      <c r="G7" s="24"/>
      <c r="H7" s="24"/>
      <c r="I7" s="2"/>
      <c r="J7" s="2"/>
      <c r="K7" s="2"/>
      <c r="L7" s="2"/>
      <c r="M7" s="2"/>
    </row>
    <row r="8" spans="1:13" s="1" customFormat="1" ht="14.25" customHeight="1">
      <c r="A8" s="5"/>
      <c r="B8" s="4"/>
      <c r="C8" s="23"/>
      <c r="D8" s="24"/>
      <c r="E8" s="24"/>
      <c r="F8" s="23"/>
      <c r="G8" s="24"/>
      <c r="H8" s="24"/>
      <c r="I8" s="2"/>
      <c r="J8" s="2"/>
      <c r="K8" s="2"/>
      <c r="L8" s="2"/>
      <c r="M8" s="2"/>
    </row>
    <row r="9" spans="1:13" s="1" customFormat="1" ht="14.25" customHeight="1">
      <c r="A9" s="5"/>
      <c r="B9" s="22"/>
      <c r="C9" s="16"/>
      <c r="D9" s="17"/>
      <c r="E9" s="17"/>
      <c r="F9" s="16"/>
      <c r="G9" s="17"/>
      <c r="H9" s="17"/>
      <c r="I9" s="15"/>
      <c r="J9" s="15"/>
      <c r="K9" s="15"/>
      <c r="L9" s="2"/>
      <c r="M9" s="2"/>
    </row>
    <row r="10" spans="1:13" s="1" customFormat="1" ht="24.95" customHeight="1">
      <c r="A10" s="18"/>
      <c r="B10" s="145" t="s">
        <v>9</v>
      </c>
      <c r="C10" s="146"/>
      <c r="D10" s="146"/>
      <c r="E10" s="147"/>
      <c r="F10" s="145" t="s">
        <v>10</v>
      </c>
      <c r="G10" s="146"/>
      <c r="H10" s="147"/>
      <c r="I10" s="145" t="s">
        <v>11</v>
      </c>
      <c r="J10" s="155"/>
      <c r="K10" s="155"/>
      <c r="L10" s="156"/>
    </row>
    <row r="11" spans="1:13" ht="50.1" customHeight="1">
      <c r="A11" s="19">
        <v>1</v>
      </c>
      <c r="B11" s="136"/>
      <c r="C11" s="137"/>
      <c r="D11" s="137"/>
      <c r="E11" s="138"/>
      <c r="F11" s="139"/>
      <c r="G11" s="140"/>
      <c r="H11" s="141"/>
      <c r="I11" s="139"/>
      <c r="J11" s="140"/>
      <c r="K11" s="140"/>
      <c r="L11" s="141"/>
      <c r="M11"/>
    </row>
    <row r="12" spans="1:13" ht="50.1" customHeight="1">
      <c r="A12" s="19">
        <v>2</v>
      </c>
      <c r="B12" s="136"/>
      <c r="C12" s="137"/>
      <c r="D12" s="137"/>
      <c r="E12" s="138"/>
      <c r="F12" s="139"/>
      <c r="G12" s="140"/>
      <c r="H12" s="141"/>
      <c r="I12" s="139"/>
      <c r="J12" s="140"/>
      <c r="K12" s="140"/>
      <c r="L12" s="141"/>
      <c r="M12"/>
    </row>
    <row r="13" spans="1:13" ht="50.1" customHeight="1">
      <c r="A13" s="19">
        <v>3</v>
      </c>
      <c r="B13" s="136"/>
      <c r="C13" s="137"/>
      <c r="D13" s="137"/>
      <c r="E13" s="138"/>
      <c r="F13" s="139"/>
      <c r="G13" s="140"/>
      <c r="H13" s="141"/>
      <c r="I13" s="139"/>
      <c r="J13" s="140"/>
      <c r="K13" s="140"/>
      <c r="L13" s="141"/>
      <c r="M13"/>
    </row>
    <row r="14" spans="1:13" ht="50.1" customHeight="1">
      <c r="A14" s="19">
        <v>4</v>
      </c>
      <c r="B14" s="136"/>
      <c r="C14" s="137"/>
      <c r="D14" s="137"/>
      <c r="E14" s="138"/>
      <c r="F14" s="139"/>
      <c r="G14" s="140"/>
      <c r="H14" s="141"/>
      <c r="I14" s="139"/>
      <c r="J14" s="140"/>
      <c r="K14" s="140"/>
      <c r="L14" s="141"/>
      <c r="M14"/>
    </row>
  </sheetData>
  <mergeCells count="23">
    <mergeCell ref="B1:L1"/>
    <mergeCell ref="C2:L2"/>
    <mergeCell ref="C3:L3"/>
    <mergeCell ref="B11:E11"/>
    <mergeCell ref="F11:H11"/>
    <mergeCell ref="I11:L11"/>
    <mergeCell ref="B10:E10"/>
    <mergeCell ref="C4:L4"/>
    <mergeCell ref="C6:E6"/>
    <mergeCell ref="F6:H6"/>
    <mergeCell ref="I6:L6"/>
    <mergeCell ref="F10:H10"/>
    <mergeCell ref="I10:L10"/>
    <mergeCell ref="C5:L5"/>
    <mergeCell ref="B14:E14"/>
    <mergeCell ref="F14:H14"/>
    <mergeCell ref="I14:L14"/>
    <mergeCell ref="B12:E12"/>
    <mergeCell ref="F12:H12"/>
    <mergeCell ref="I12:L12"/>
    <mergeCell ref="B13:E13"/>
    <mergeCell ref="F13:H13"/>
    <mergeCell ref="I13:L13"/>
  </mergeCells>
  <phoneticPr fontId="0" type="noConversion"/>
  <pageMargins left="0.74803149606299213" right="0.74803149606299213" top="0.98425196850393704" bottom="0.98425196850393704" header="0.51181102362204722" footer="0.51181102362204722"/>
  <pageSetup paperSize="9" scale="81" orientation="portrait" r:id="rId1"/>
  <headerFooter alignWithMargins="0">
    <oddHeader xml:space="preserve">&amp;CRECOMMENDATIONS&amp;R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74BA6404-0735-4977-93AD-D2EB252ECDC8}">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Validation List</vt:lpstr>
      <vt:lpstr>Instructions for auditors</vt:lpstr>
      <vt:lpstr>ExcelTool</vt:lpstr>
      <vt:lpstr>OverallResults</vt:lpstr>
      <vt:lpstr>Results Specified Audit</vt:lpstr>
      <vt:lpstr>Comparison</vt:lpstr>
      <vt:lpstr>Recommendations</vt:lpstr>
      <vt:lpstr>Area</vt:lpstr>
      <vt:lpstr>Month</vt:lpstr>
      <vt:lpstr>No._in_Audit</vt:lpstr>
      <vt:lpstr>No._of_Questions</vt:lpstr>
      <vt:lpstr>No_in_specified_audit</vt:lpstr>
      <vt:lpstr>Comparison!Print_Titles</vt:lpstr>
      <vt:lpstr>OverallResults!Print_Titles</vt:lpstr>
      <vt:lpstr>'Results Specified Audit'!Print_Titles</vt:lpstr>
      <vt:lpstr>Quarter</vt:lpstr>
      <vt:lpstr>Quarter_4_2017</vt:lpstr>
      <vt:lpstr>Specific_Audit</vt:lpstr>
      <vt:lpstr>Specific_Audit_Year</vt:lpstr>
      <vt:lpstr>Week</vt:lpstr>
      <vt:lpstr>Which_Audit</vt:lpstr>
    </vt:vector>
  </TitlesOfParts>
  <Company>Hse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O' Grady</dc:creator>
  <cp:lastModifiedBy>Karen Power</cp:lastModifiedBy>
  <cp:lastPrinted>2017-09-01T11:05:06Z</cp:lastPrinted>
  <dcterms:created xsi:type="dcterms:W3CDTF">2013-05-13T07:48:00Z</dcterms:created>
  <dcterms:modified xsi:type="dcterms:W3CDTF">2019-02-22T12:36:59Z</dcterms:modified>
</cp:coreProperties>
</file>