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theme/themeOverride1.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2.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theme/themeOverride3.xml" ContentType="application/vnd.openxmlformats-officedocument.themeOverride+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theme/themeOverride4.xml" ContentType="application/vnd.openxmlformats-officedocument.themeOverride+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drawings/drawing8.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theme/themeOverride5.xml" ContentType="application/vnd.openxmlformats-officedocument.themeOverrid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drawings/drawing9.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theme/themeOverride6.xml" ContentType="application/vnd.openxmlformats-officedocument.themeOverride+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10.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drawings/drawing11.xml" ContentType="application/vnd.openxmlformats-officedocument.drawing+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theme/themeOverride7.xml" ContentType="application/vnd.openxmlformats-officedocument.themeOverride+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12.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theme/themeOverride8.xml" ContentType="application/vnd.openxmlformats-officedocument.themeOverride+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13.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9.xml" ContentType="application/vnd.openxmlformats-officedocument.themeOverride+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drawings/drawing14.xml" ContentType="application/vnd.openxmlformats-officedocument.drawing+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drawings/drawing15.xml" ContentType="application/vnd.openxmlformats-officedocument.drawing+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theme/themeOverride10.xml" ContentType="application/vnd.openxmlformats-officedocument.themeOverride+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drawings/drawing16.xml" ContentType="application/vnd.openxmlformats-officedocument.drawing+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theme/themeOverride11.xml" ContentType="application/vnd.openxmlformats-officedocument.themeOverride+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drawings/drawing17.xml" ContentType="application/vnd.openxmlformats-officedocument.drawing+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theme/themeOverride12.xml" ContentType="application/vnd.openxmlformats-officedocument.themeOverride+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drawings/drawing18.xml" ContentType="application/vnd.openxmlformats-officedocument.drawing+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drawings/drawing19.xml" ContentType="application/vnd.openxmlformats-officedocument.drawing+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021_22 Backup\PEWS\Audit_PEWS\2018\Final Tools\"/>
    </mc:Choice>
  </mc:AlternateContent>
  <bookViews>
    <workbookView xWindow="480" yWindow="60" windowWidth="11352" windowHeight="9216" activeTab="1"/>
  </bookViews>
  <sheets>
    <sheet name="Instructions" sheetId="4" r:id="rId1"/>
    <sheet name="ExcelTool" sheetId="1" r:id="rId2"/>
    <sheet name="Results" sheetId="2" r:id="rId3"/>
    <sheet name="Jan" sheetId="5" r:id="rId4"/>
    <sheet name="Feb" sheetId="31" r:id="rId5"/>
    <sheet name="Mar" sheetId="32" r:id="rId6"/>
    <sheet name="Quarter1" sheetId="30" r:id="rId7"/>
    <sheet name="Apr" sheetId="33" r:id="rId8"/>
    <sheet name="May" sheetId="34" r:id="rId9"/>
    <sheet name="Jun" sheetId="35" r:id="rId10"/>
    <sheet name="Quarter2" sheetId="45" r:id="rId11"/>
    <sheet name="July" sheetId="37" r:id="rId12"/>
    <sheet name="Aug" sheetId="38" r:id="rId13"/>
    <sheet name="Sept" sheetId="39" r:id="rId14"/>
    <sheet name="Quarter3" sheetId="46" r:id="rId15"/>
    <sheet name="Oct" sheetId="41" r:id="rId16"/>
    <sheet name="Nov" sheetId="42" r:id="rId17"/>
    <sheet name="Dec" sheetId="43" r:id="rId18"/>
    <sheet name="Quarter4" sheetId="47" r:id="rId19"/>
    <sheet name="Comparison" sheetId="18" r:id="rId20"/>
    <sheet name="Recommendations" sheetId="3" r:id="rId21"/>
  </sheets>
  <definedNames>
    <definedName name="_xlnm._FilterDatabase" localSheetId="1" hidden="1">ExcelTool!$B$19:$G$21</definedName>
    <definedName name="Audit" localSheetId="7">Apr!$C$7</definedName>
    <definedName name="Audit" localSheetId="12">Aug!$C$7</definedName>
    <definedName name="Audit" localSheetId="17">Dec!$C$7</definedName>
    <definedName name="Audit" localSheetId="4">Feb!$C$7</definedName>
    <definedName name="Audit" localSheetId="11">July!$C$7</definedName>
    <definedName name="Audit" localSheetId="9">Jun!$C$7</definedName>
    <definedName name="Audit" localSheetId="5">Mar!$C$7</definedName>
    <definedName name="Audit" localSheetId="8">May!$C$7</definedName>
    <definedName name="Audit" localSheetId="16">Nov!$C$7</definedName>
    <definedName name="Audit" localSheetId="15">Oct!$C$7</definedName>
    <definedName name="Audit" localSheetId="6">Quarter1!$C$7</definedName>
    <definedName name="Audit" localSheetId="10">Quarter2!$C$7</definedName>
    <definedName name="Audit" localSheetId="14">Quarter3!$C$7</definedName>
    <definedName name="Audit" localSheetId="18">Quarter4!$C$7</definedName>
    <definedName name="Audit" localSheetId="13">Sept!$C$7</definedName>
    <definedName name="Audit">Jan!$C$7</definedName>
    <definedName name="Month">ExcelTool!$C$16:$VV$16</definedName>
    <definedName name="Month_Year" localSheetId="7">Apr!$C$9</definedName>
    <definedName name="Month_Year" localSheetId="12">Aug!$C$9</definedName>
    <definedName name="Month_Year" localSheetId="17">Dec!$C$9</definedName>
    <definedName name="Month_Year" localSheetId="4">Feb!$C$9</definedName>
    <definedName name="Month_Year" localSheetId="11">July!$C$9</definedName>
    <definedName name="Month_Year" localSheetId="9">Jun!$C$9</definedName>
    <definedName name="Month_Year" localSheetId="5">Mar!$C$9</definedName>
    <definedName name="Month_Year" localSheetId="8">May!$C$9</definedName>
    <definedName name="Month_Year" localSheetId="16">Nov!$C$9</definedName>
    <definedName name="Month_Year" localSheetId="15">Oct!$C$9</definedName>
    <definedName name="Month_Year" localSheetId="13">Sept!$C$9</definedName>
    <definedName name="Month_Year">Jan!$C$9</definedName>
    <definedName name="No._in_Audit">ExcelTool!$C$6</definedName>
    <definedName name="No._of_Questions">ExcelTool!$C$7</definedName>
    <definedName name="No_in_Current_Audit" localSheetId="7">Apr!$C$8</definedName>
    <definedName name="No_in_Current_Audit" localSheetId="12">Aug!$C$8</definedName>
    <definedName name="No_in_Current_Audit" localSheetId="17">Dec!$C$8</definedName>
    <definedName name="No_in_Current_Audit" localSheetId="4">Feb!$C$8</definedName>
    <definedName name="No_in_Current_Audit" localSheetId="11">July!$C$8</definedName>
    <definedName name="No_in_Current_Audit" localSheetId="9">Jun!$C$8</definedName>
    <definedName name="No_in_Current_Audit" localSheetId="5">Mar!$C$8</definedName>
    <definedName name="No_in_Current_Audit" localSheetId="8">May!$C$8</definedName>
    <definedName name="No_in_Current_Audit" localSheetId="16">Nov!$C$8</definedName>
    <definedName name="No_in_Current_Audit" localSheetId="15">Oct!$C$8</definedName>
    <definedName name="No_in_Current_Audit" localSheetId="6">Quarter1!$C$8</definedName>
    <definedName name="No_in_Current_Audit" localSheetId="10">Quarter2!$C$8</definedName>
    <definedName name="No_in_Current_Audit" localSheetId="14">Quarter3!$C$8</definedName>
    <definedName name="No_in_Current_Audit" localSheetId="18">Quarter4!$C$8</definedName>
    <definedName name="No_in_Current_Audit" localSheetId="13">Sept!$C$8</definedName>
    <definedName name="No_in_Current_Audit">Jan!$C$8</definedName>
    <definedName name="No_of_Questions_Section_1">ExcelTool!$C$8</definedName>
    <definedName name="No_of_Questions_Section_2">ExcelTool!$I$8</definedName>
    <definedName name="No_of_Questions_Section_3">ExcelTool!$C$9</definedName>
    <definedName name="No_of_Questions_Section_4">ExcelTool!$I$9</definedName>
    <definedName name="No_of_Questions_Section_5">ExcelTool!$C$10</definedName>
    <definedName name="No_of_Questions_Section_6">ExcelTool!$I$10</definedName>
    <definedName name="No_of_Questions_Section_7">ExcelTool!$C$11</definedName>
    <definedName name="_xlnm.Print_Titles" localSheetId="7">Apr!$1:$9</definedName>
    <definedName name="_xlnm.Print_Titles" localSheetId="12">Aug!$1:$9</definedName>
    <definedName name="_xlnm.Print_Titles" localSheetId="19">Comparison!$1:$6</definedName>
    <definedName name="_xlnm.Print_Titles" localSheetId="17">Dec!$1:$9</definedName>
    <definedName name="_xlnm.Print_Titles" localSheetId="4">Feb!$1:$9</definedName>
    <definedName name="_xlnm.Print_Titles" localSheetId="3">Jan!$1:$9</definedName>
    <definedName name="_xlnm.Print_Titles" localSheetId="11">July!$1:$9</definedName>
    <definedName name="_xlnm.Print_Titles" localSheetId="9">Jun!$1:$9</definedName>
    <definedName name="_xlnm.Print_Titles" localSheetId="5">Mar!$1:$9</definedName>
    <definedName name="_xlnm.Print_Titles" localSheetId="8">May!$1:$9</definedName>
    <definedName name="_xlnm.Print_Titles" localSheetId="16">Nov!$1:$9</definedName>
    <definedName name="_xlnm.Print_Titles" localSheetId="15">Oct!$1:$9</definedName>
    <definedName name="_xlnm.Print_Titles" localSheetId="6">Quarter1!$1:$8</definedName>
    <definedName name="_xlnm.Print_Titles" localSheetId="10">Quarter2!$1:$8</definedName>
    <definedName name="_xlnm.Print_Titles" localSheetId="14">Quarter3!$1:$8</definedName>
    <definedName name="_xlnm.Print_Titles" localSheetId="18">Quarter4!$1:$8</definedName>
    <definedName name="_xlnm.Print_Titles" localSheetId="2">Results!$1:$6</definedName>
    <definedName name="_xlnm.Print_Titles" localSheetId="13">Sept!$1:$9</definedName>
    <definedName name="Week">ExcelTool!$N$3</definedName>
  </definedNames>
  <calcPr calcId="162913" concurrentCalc="0"/>
</workbook>
</file>

<file path=xl/calcChain.xml><?xml version="1.0" encoding="utf-8"?>
<calcChain xmlns="http://schemas.openxmlformats.org/spreadsheetml/2006/main">
  <c r="C17" i="1" l="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CN17" i="1"/>
  <c r="CO17" i="1"/>
  <c r="CP17" i="1"/>
  <c r="CQ17" i="1"/>
  <c r="CR17" i="1"/>
  <c r="CS17" i="1"/>
  <c r="CT17" i="1"/>
  <c r="CU17" i="1"/>
  <c r="CV17" i="1"/>
  <c r="CW17" i="1"/>
  <c r="CX17" i="1"/>
  <c r="CY17" i="1"/>
  <c r="CZ17" i="1"/>
  <c r="DA17" i="1"/>
  <c r="DB17" i="1"/>
  <c r="DC17" i="1"/>
  <c r="DD17" i="1"/>
  <c r="DE17" i="1"/>
  <c r="DF17" i="1"/>
  <c r="DG17" i="1"/>
  <c r="DH17" i="1"/>
  <c r="DI17" i="1"/>
  <c r="DJ17" i="1"/>
  <c r="DK17" i="1"/>
  <c r="DL17" i="1"/>
  <c r="DM17" i="1"/>
  <c r="DN17" i="1"/>
  <c r="DO17" i="1"/>
  <c r="DP17" i="1"/>
  <c r="DQ17" i="1"/>
  <c r="DR17" i="1"/>
  <c r="DS17" i="1"/>
  <c r="DT17" i="1"/>
  <c r="DU17" i="1"/>
  <c r="DV17" i="1"/>
  <c r="DW17" i="1"/>
  <c r="DX17" i="1"/>
  <c r="DY17" i="1"/>
  <c r="DZ17" i="1"/>
  <c r="EA17" i="1"/>
  <c r="EB17" i="1"/>
  <c r="EC17" i="1"/>
  <c r="ED17" i="1"/>
  <c r="EE17" i="1"/>
  <c r="EF17" i="1"/>
  <c r="EG17" i="1"/>
  <c r="EH17" i="1"/>
  <c r="EI17" i="1"/>
  <c r="EJ17" i="1"/>
  <c r="EK17" i="1"/>
  <c r="EL17" i="1"/>
  <c r="EM17" i="1"/>
  <c r="EN17" i="1"/>
  <c r="EO17" i="1"/>
  <c r="EP17" i="1"/>
  <c r="EQ17" i="1"/>
  <c r="ER17" i="1"/>
  <c r="ES17" i="1"/>
  <c r="ET17" i="1"/>
  <c r="EU17" i="1"/>
  <c r="EV17" i="1"/>
  <c r="EW17" i="1"/>
  <c r="EX17" i="1"/>
  <c r="EY17" i="1"/>
  <c r="EZ17" i="1"/>
  <c r="FA17" i="1"/>
  <c r="FB17" i="1"/>
  <c r="FC17" i="1"/>
  <c r="FD17" i="1"/>
  <c r="FE17" i="1"/>
  <c r="FF17" i="1"/>
  <c r="FG17" i="1"/>
  <c r="FH17" i="1"/>
  <c r="FI17" i="1"/>
  <c r="FJ17" i="1"/>
  <c r="FK17" i="1"/>
  <c r="FL17" i="1"/>
  <c r="FM17" i="1"/>
  <c r="FN17" i="1"/>
  <c r="FO17" i="1"/>
  <c r="FP17" i="1"/>
  <c r="FQ17" i="1"/>
  <c r="FR17" i="1"/>
  <c r="FS17" i="1"/>
  <c r="FT17" i="1"/>
  <c r="FU17" i="1"/>
  <c r="FV17" i="1"/>
  <c r="FW17" i="1"/>
  <c r="FX17" i="1"/>
  <c r="FY17" i="1"/>
  <c r="FZ17" i="1"/>
  <c r="GA17" i="1"/>
  <c r="GB17" i="1"/>
  <c r="GC17" i="1"/>
  <c r="GD17" i="1"/>
  <c r="GE17" i="1"/>
  <c r="GF17" i="1"/>
  <c r="GG17" i="1"/>
  <c r="GH17" i="1"/>
  <c r="GI17" i="1"/>
  <c r="GJ17" i="1"/>
  <c r="GK17" i="1"/>
  <c r="GL17" i="1"/>
  <c r="GM17" i="1"/>
  <c r="GN17" i="1"/>
  <c r="GO17" i="1"/>
  <c r="GP17" i="1"/>
  <c r="GQ17" i="1"/>
  <c r="GR17" i="1"/>
  <c r="GS17" i="1"/>
  <c r="GT17" i="1"/>
  <c r="GU17" i="1"/>
  <c r="GV17" i="1"/>
  <c r="GW17" i="1"/>
  <c r="GX17" i="1"/>
  <c r="GY17" i="1"/>
  <c r="GZ17" i="1"/>
  <c r="HA17" i="1"/>
  <c r="HB17" i="1"/>
  <c r="HC17" i="1"/>
  <c r="HD17" i="1"/>
  <c r="HE17" i="1"/>
  <c r="HF17" i="1"/>
  <c r="HG17" i="1"/>
  <c r="HH17" i="1"/>
  <c r="HI17" i="1"/>
  <c r="HJ17" i="1"/>
  <c r="HK17" i="1"/>
  <c r="HL17" i="1"/>
  <c r="HM17" i="1"/>
  <c r="HN17" i="1"/>
  <c r="HO17" i="1"/>
  <c r="HP17" i="1"/>
  <c r="HQ17" i="1"/>
  <c r="HR17" i="1"/>
  <c r="HS17" i="1"/>
  <c r="HT17" i="1"/>
  <c r="HU17" i="1"/>
  <c r="HV17" i="1"/>
  <c r="HW17" i="1"/>
  <c r="HX17" i="1"/>
  <c r="HY17" i="1"/>
  <c r="HZ17" i="1"/>
  <c r="IA17" i="1"/>
  <c r="IB17" i="1"/>
  <c r="IC17" i="1"/>
  <c r="ID17" i="1"/>
  <c r="IE17" i="1"/>
  <c r="IF17" i="1"/>
  <c r="IG17" i="1"/>
  <c r="IH17" i="1"/>
  <c r="II17" i="1"/>
  <c r="IJ17" i="1"/>
  <c r="IK17" i="1"/>
  <c r="IL17" i="1"/>
  <c r="IM17" i="1"/>
  <c r="IN17" i="1"/>
  <c r="IO17" i="1"/>
  <c r="IP17" i="1"/>
  <c r="IQ17" i="1"/>
  <c r="IR17" i="1"/>
  <c r="IS17" i="1"/>
  <c r="IT17" i="1"/>
  <c r="IU17" i="1"/>
  <c r="IX17" i="1"/>
  <c r="IY17" i="1"/>
  <c r="IZ17" i="1"/>
  <c r="JA17" i="1"/>
  <c r="JB17" i="1"/>
  <c r="JC17" i="1"/>
  <c r="JD17" i="1"/>
  <c r="JE17" i="1"/>
  <c r="JF17" i="1"/>
  <c r="JG17" i="1"/>
  <c r="JH17" i="1"/>
  <c r="JI17" i="1"/>
  <c r="JJ17" i="1"/>
  <c r="JK17" i="1"/>
  <c r="JL17" i="1"/>
  <c r="JM17" i="1"/>
  <c r="JN17" i="1"/>
  <c r="JO17" i="1"/>
  <c r="JP17" i="1"/>
  <c r="JQ17" i="1"/>
  <c r="JR17" i="1"/>
  <c r="JS17" i="1"/>
  <c r="JT17" i="1"/>
  <c r="JU17" i="1"/>
  <c r="JV17" i="1"/>
  <c r="JW17" i="1"/>
  <c r="JX17" i="1"/>
  <c r="JY17" i="1"/>
  <c r="JZ17" i="1"/>
  <c r="KA17" i="1"/>
  <c r="KB17" i="1"/>
  <c r="KC17" i="1"/>
  <c r="KD17" i="1"/>
  <c r="KE17" i="1"/>
  <c r="KF17" i="1"/>
  <c r="KG17" i="1"/>
  <c r="KH17" i="1"/>
  <c r="KI17" i="1"/>
  <c r="KJ17" i="1"/>
  <c r="KK17" i="1"/>
  <c r="KL17" i="1"/>
  <c r="KM17" i="1"/>
  <c r="KN17" i="1"/>
  <c r="KO17" i="1"/>
  <c r="KP17" i="1"/>
  <c r="KQ17" i="1"/>
  <c r="KR17" i="1"/>
  <c r="KS17" i="1"/>
  <c r="KT17" i="1"/>
  <c r="KU17" i="1"/>
  <c r="KV17" i="1"/>
  <c r="KW17" i="1"/>
  <c r="KX17" i="1"/>
  <c r="KY17" i="1"/>
  <c r="KZ17" i="1"/>
  <c r="LA17" i="1"/>
  <c r="LB17" i="1"/>
  <c r="LC17" i="1"/>
  <c r="LD17" i="1"/>
  <c r="LE17" i="1"/>
  <c r="LF17" i="1"/>
  <c r="LG17" i="1"/>
  <c r="LH17" i="1"/>
  <c r="LI17" i="1"/>
  <c r="LJ17" i="1"/>
  <c r="LK17" i="1"/>
  <c r="LL17" i="1"/>
  <c r="LM17" i="1"/>
  <c r="LN17" i="1"/>
  <c r="LO17" i="1"/>
  <c r="LP17" i="1"/>
  <c r="LQ17" i="1"/>
  <c r="LR17" i="1"/>
  <c r="LS17" i="1"/>
  <c r="LT17" i="1"/>
  <c r="LU17" i="1"/>
  <c r="LV17" i="1"/>
  <c r="LW17" i="1"/>
  <c r="LX17" i="1"/>
  <c r="LY17" i="1"/>
  <c r="LZ17" i="1"/>
  <c r="MA17" i="1"/>
  <c r="MB17" i="1"/>
  <c r="MC17" i="1"/>
  <c r="MD17" i="1"/>
  <c r="ME17" i="1"/>
  <c r="MF17" i="1"/>
  <c r="MG17" i="1"/>
  <c r="MH17" i="1"/>
  <c r="MI17" i="1"/>
  <c r="MJ17" i="1"/>
  <c r="MK17" i="1"/>
  <c r="ML17" i="1"/>
  <c r="MM17" i="1"/>
  <c r="MN17" i="1"/>
  <c r="MO17" i="1"/>
  <c r="MP17" i="1"/>
  <c r="MQ17" i="1"/>
  <c r="MR17" i="1"/>
  <c r="MS17" i="1"/>
  <c r="MT17" i="1"/>
  <c r="MU17" i="1"/>
  <c r="MV17" i="1"/>
  <c r="MW17" i="1"/>
  <c r="MX17" i="1"/>
  <c r="MY17" i="1"/>
  <c r="MZ17" i="1"/>
  <c r="NA17" i="1"/>
  <c r="NB17" i="1"/>
  <c r="NC17" i="1"/>
  <c r="ND17" i="1"/>
  <c r="NE17" i="1"/>
  <c r="NF17" i="1"/>
  <c r="NG17" i="1"/>
  <c r="NH17" i="1"/>
  <c r="NI17" i="1"/>
  <c r="NJ17" i="1"/>
  <c r="NK17" i="1"/>
  <c r="NL17" i="1"/>
  <c r="NM17" i="1"/>
  <c r="NN17" i="1"/>
  <c r="NO17" i="1"/>
  <c r="NP17" i="1"/>
  <c r="NQ17" i="1"/>
  <c r="NR17" i="1"/>
  <c r="NS17" i="1"/>
  <c r="NT17" i="1"/>
  <c r="NU17" i="1"/>
  <c r="NV17" i="1"/>
  <c r="NW17" i="1"/>
  <c r="NX17" i="1"/>
  <c r="NY17" i="1"/>
  <c r="NZ17" i="1"/>
  <c r="OA17" i="1"/>
  <c r="OB17" i="1"/>
  <c r="OC17" i="1"/>
  <c r="OD17" i="1"/>
  <c r="OE17" i="1"/>
  <c r="OF17" i="1"/>
  <c r="OG17" i="1"/>
  <c r="OH17" i="1"/>
  <c r="OI17" i="1"/>
  <c r="OJ17" i="1"/>
  <c r="OK17" i="1"/>
  <c r="OL17" i="1"/>
  <c r="OM17" i="1"/>
  <c r="ON17" i="1"/>
  <c r="OO17" i="1"/>
  <c r="OP17" i="1"/>
  <c r="OQ17" i="1"/>
  <c r="OR17" i="1"/>
  <c r="OS17" i="1"/>
  <c r="OT17" i="1"/>
  <c r="OU17" i="1"/>
  <c r="OV17" i="1"/>
  <c r="OW17" i="1"/>
  <c r="OX17" i="1"/>
  <c r="OY17" i="1"/>
  <c r="OZ17" i="1"/>
  <c r="PA17" i="1"/>
  <c r="PB17" i="1"/>
  <c r="PC17" i="1"/>
  <c r="PD17" i="1"/>
  <c r="PE17" i="1"/>
  <c r="PF17" i="1"/>
  <c r="PG17" i="1"/>
  <c r="PH17" i="1"/>
  <c r="PI17" i="1"/>
  <c r="PJ17" i="1"/>
  <c r="PK17" i="1"/>
  <c r="PL17" i="1"/>
  <c r="PM17" i="1"/>
  <c r="PN17" i="1"/>
  <c r="PO17" i="1"/>
  <c r="PP17" i="1"/>
  <c r="PQ17" i="1"/>
  <c r="PR17" i="1"/>
  <c r="PS17" i="1"/>
  <c r="PT17" i="1"/>
  <c r="PU17" i="1"/>
  <c r="PV17" i="1"/>
  <c r="PW17" i="1"/>
  <c r="PX17" i="1"/>
  <c r="PY17" i="1"/>
  <c r="PZ17" i="1"/>
  <c r="QA17" i="1"/>
  <c r="QB17" i="1"/>
  <c r="QC17" i="1"/>
  <c r="QD17" i="1"/>
  <c r="QE17" i="1"/>
  <c r="QF17" i="1"/>
  <c r="QG17" i="1"/>
  <c r="QH17" i="1"/>
  <c r="QI17" i="1"/>
  <c r="QJ17" i="1"/>
  <c r="QK17" i="1"/>
  <c r="QL17" i="1"/>
  <c r="QM17" i="1"/>
  <c r="QN17" i="1"/>
  <c r="QO17" i="1"/>
  <c r="QP17" i="1"/>
  <c r="QQ17" i="1"/>
  <c r="QR17" i="1"/>
  <c r="QS17" i="1"/>
  <c r="QT17" i="1"/>
  <c r="QU17" i="1"/>
  <c r="QV17" i="1"/>
  <c r="QW17" i="1"/>
  <c r="QX17" i="1"/>
  <c r="QY17" i="1"/>
  <c r="QZ17" i="1"/>
  <c r="RA17" i="1"/>
  <c r="RB17" i="1"/>
  <c r="RC17" i="1"/>
  <c r="RD17" i="1"/>
  <c r="RE17" i="1"/>
  <c r="RF17" i="1"/>
  <c r="RG17" i="1"/>
  <c r="RH17" i="1"/>
  <c r="RI17" i="1"/>
  <c r="RJ17" i="1"/>
  <c r="RK17" i="1"/>
  <c r="RL17" i="1"/>
  <c r="RM17" i="1"/>
  <c r="RN17" i="1"/>
  <c r="RO17" i="1"/>
  <c r="RP17" i="1"/>
  <c r="RQ17" i="1"/>
  <c r="RR17" i="1"/>
  <c r="RS17" i="1"/>
  <c r="RT17" i="1"/>
  <c r="RU17" i="1"/>
  <c r="RV17" i="1"/>
  <c r="RW17" i="1"/>
  <c r="RX17" i="1"/>
  <c r="RY17" i="1"/>
  <c r="RZ17" i="1"/>
  <c r="SA17" i="1"/>
  <c r="SB17" i="1"/>
  <c r="SC17" i="1"/>
  <c r="SD17" i="1"/>
  <c r="SE17" i="1"/>
  <c r="SF17" i="1"/>
  <c r="SG17" i="1"/>
  <c r="SH17" i="1"/>
  <c r="C17" i="47"/>
  <c r="C18" i="47"/>
  <c r="C19" i="47"/>
  <c r="C20" i="47"/>
  <c r="C21" i="47"/>
  <c r="C22" i="47"/>
  <c r="C24" i="47"/>
  <c r="C25" i="47"/>
  <c r="C26" i="47"/>
  <c r="C27" i="47"/>
  <c r="C28" i="47"/>
  <c r="C29" i="47"/>
  <c r="C30" i="47"/>
  <c r="C31" i="47"/>
  <c r="C32" i="47"/>
  <c r="C33" i="47"/>
  <c r="C34" i="47"/>
  <c r="C35" i="47"/>
  <c r="C37" i="47"/>
  <c r="C38" i="47"/>
  <c r="C39" i="47"/>
  <c r="C41" i="47"/>
  <c r="C42" i="47"/>
  <c r="C43" i="47"/>
  <c r="C45" i="47"/>
  <c r="C46" i="47"/>
  <c r="C47" i="47"/>
  <c r="C48" i="47"/>
  <c r="C49" i="47"/>
  <c r="C50" i="47"/>
  <c r="C51" i="47"/>
  <c r="C52" i="47"/>
  <c r="C53" i="47"/>
  <c r="C54" i="47"/>
  <c r="C55" i="47"/>
  <c r="C56" i="47"/>
  <c r="E17" i="47"/>
  <c r="E18" i="47"/>
  <c r="E19" i="47"/>
  <c r="E20" i="47"/>
  <c r="E21" i="47"/>
  <c r="E22" i="47"/>
  <c r="E24" i="47"/>
  <c r="E25" i="47"/>
  <c r="E35" i="47"/>
  <c r="E37" i="47"/>
  <c r="E38" i="47"/>
  <c r="E39" i="47"/>
  <c r="E41" i="47"/>
  <c r="E42" i="47"/>
  <c r="E43" i="47"/>
  <c r="E45" i="47"/>
  <c r="E46" i="47"/>
  <c r="E47" i="47"/>
  <c r="E48" i="47"/>
  <c r="E49" i="47"/>
  <c r="E50" i="47"/>
  <c r="E51" i="47"/>
  <c r="E52" i="47"/>
  <c r="E53" i="47"/>
  <c r="E54" i="47"/>
  <c r="E55" i="47"/>
  <c r="E56" i="47"/>
  <c r="C8" i="47"/>
  <c r="F56" i="47"/>
  <c r="F56" i="18"/>
  <c r="F55" i="47"/>
  <c r="F55" i="18"/>
  <c r="F54" i="47"/>
  <c r="F54" i="18"/>
  <c r="F53" i="47"/>
  <c r="F53" i="18"/>
  <c r="F52" i="47"/>
  <c r="F52" i="18"/>
  <c r="F51" i="47"/>
  <c r="F51" i="18"/>
  <c r="F50" i="47"/>
  <c r="F50" i="18"/>
  <c r="F49" i="47"/>
  <c r="F49" i="18"/>
  <c r="F48" i="47"/>
  <c r="F48" i="18"/>
  <c r="F47" i="47"/>
  <c r="F47" i="18"/>
  <c r="F46" i="47"/>
  <c r="F46" i="18"/>
  <c r="F45" i="47"/>
  <c r="F45" i="18"/>
  <c r="F43" i="47"/>
  <c r="F43" i="18"/>
  <c r="F42" i="47"/>
  <c r="F42" i="18"/>
  <c r="F41" i="47"/>
  <c r="F41" i="18"/>
  <c r="F39" i="47"/>
  <c r="F39" i="18"/>
  <c r="F38" i="47"/>
  <c r="F38" i="18"/>
  <c r="F37" i="47"/>
  <c r="F37" i="18"/>
  <c r="F35" i="47"/>
  <c r="F35" i="18"/>
  <c r="E34" i="47"/>
  <c r="F34" i="47"/>
  <c r="F34" i="18"/>
  <c r="E33" i="47"/>
  <c r="F33" i="47"/>
  <c r="F33" i="18"/>
  <c r="E32" i="47"/>
  <c r="F32" i="47"/>
  <c r="F32" i="18"/>
  <c r="E31" i="47"/>
  <c r="F31" i="47"/>
  <c r="F31" i="18"/>
  <c r="E30" i="47"/>
  <c r="F30" i="47"/>
  <c r="F30" i="18"/>
  <c r="E29" i="47"/>
  <c r="F29" i="47"/>
  <c r="F29" i="18"/>
  <c r="E28" i="47"/>
  <c r="F28" i="47"/>
  <c r="F28" i="18"/>
  <c r="E27" i="47"/>
  <c r="F27" i="47"/>
  <c r="F27" i="18"/>
  <c r="E26" i="47"/>
  <c r="F26" i="47"/>
  <c r="F26" i="18"/>
  <c r="F25" i="47"/>
  <c r="F25" i="18"/>
  <c r="F24" i="47"/>
  <c r="F24" i="18"/>
  <c r="F22" i="47"/>
  <c r="F22" i="18"/>
  <c r="F21" i="47"/>
  <c r="F21" i="18"/>
  <c r="F20" i="47"/>
  <c r="F20" i="18"/>
  <c r="F19" i="47"/>
  <c r="F19" i="18"/>
  <c r="F18" i="47"/>
  <c r="F18" i="18"/>
  <c r="F17" i="47"/>
  <c r="F17" i="18"/>
  <c r="C17" i="46"/>
  <c r="C18" i="46"/>
  <c r="C19" i="46"/>
  <c r="C20" i="46"/>
  <c r="C21" i="46"/>
  <c r="C22" i="46"/>
  <c r="C24" i="46"/>
  <c r="C25" i="46"/>
  <c r="C26" i="46"/>
  <c r="C27" i="46"/>
  <c r="C28" i="46"/>
  <c r="C29" i="46"/>
  <c r="C30" i="46"/>
  <c r="C31" i="46"/>
  <c r="C32" i="46"/>
  <c r="C33" i="46"/>
  <c r="C34" i="46"/>
  <c r="C35" i="46"/>
  <c r="C37" i="46"/>
  <c r="C38" i="46"/>
  <c r="C39" i="46"/>
  <c r="C41" i="46"/>
  <c r="C42" i="46"/>
  <c r="C43" i="46"/>
  <c r="C45" i="46"/>
  <c r="C46" i="46"/>
  <c r="C47" i="46"/>
  <c r="C48" i="46"/>
  <c r="C49" i="46"/>
  <c r="C50" i="46"/>
  <c r="C51" i="46"/>
  <c r="C52" i="46"/>
  <c r="C53" i="46"/>
  <c r="C54" i="46"/>
  <c r="C55" i="46"/>
  <c r="C56" i="46"/>
  <c r="E17" i="46"/>
  <c r="E18" i="46"/>
  <c r="E19" i="46"/>
  <c r="E20" i="46"/>
  <c r="E21" i="46"/>
  <c r="E22" i="46"/>
  <c r="E24" i="46"/>
  <c r="E25" i="46"/>
  <c r="E35" i="46"/>
  <c r="E37" i="46"/>
  <c r="E38" i="46"/>
  <c r="E39" i="46"/>
  <c r="E41" i="46"/>
  <c r="E42" i="46"/>
  <c r="E43" i="46"/>
  <c r="E45" i="46"/>
  <c r="E46" i="46"/>
  <c r="E47" i="46"/>
  <c r="E48" i="46"/>
  <c r="E49" i="46"/>
  <c r="E50" i="46"/>
  <c r="E51" i="46"/>
  <c r="E52" i="46"/>
  <c r="E53" i="46"/>
  <c r="E54" i="46"/>
  <c r="E55" i="46"/>
  <c r="E56" i="46"/>
  <c r="C8" i="46"/>
  <c r="F56" i="46"/>
  <c r="E56" i="18"/>
  <c r="F55" i="46"/>
  <c r="E55" i="18"/>
  <c r="F54" i="46"/>
  <c r="E54" i="18"/>
  <c r="F53" i="46"/>
  <c r="E53" i="18"/>
  <c r="F52" i="46"/>
  <c r="E52" i="18"/>
  <c r="F51" i="46"/>
  <c r="E51" i="18"/>
  <c r="F50" i="46"/>
  <c r="E50" i="18"/>
  <c r="F49" i="46"/>
  <c r="E49" i="18"/>
  <c r="F48" i="46"/>
  <c r="E48" i="18"/>
  <c r="F47" i="46"/>
  <c r="E47" i="18"/>
  <c r="F46" i="46"/>
  <c r="E46" i="18"/>
  <c r="F45" i="46"/>
  <c r="E45" i="18"/>
  <c r="F43" i="46"/>
  <c r="E43" i="18"/>
  <c r="F42" i="46"/>
  <c r="E42" i="18"/>
  <c r="F41" i="46"/>
  <c r="E41" i="18"/>
  <c r="F39" i="46"/>
  <c r="E39" i="18"/>
  <c r="F38" i="46"/>
  <c r="E38" i="18"/>
  <c r="F37" i="46"/>
  <c r="E37" i="18"/>
  <c r="F35" i="46"/>
  <c r="E35" i="18"/>
  <c r="E34" i="46"/>
  <c r="F34" i="46"/>
  <c r="E34" i="18"/>
  <c r="E33" i="46"/>
  <c r="F33" i="46"/>
  <c r="E33" i="18"/>
  <c r="E32" i="46"/>
  <c r="F32" i="46"/>
  <c r="E32" i="18"/>
  <c r="E31" i="46"/>
  <c r="F31" i="46"/>
  <c r="E31" i="18"/>
  <c r="E30" i="46"/>
  <c r="F30" i="46"/>
  <c r="E30" i="18"/>
  <c r="E29" i="46"/>
  <c r="F29" i="46"/>
  <c r="E29" i="18"/>
  <c r="E28" i="46"/>
  <c r="F28" i="46"/>
  <c r="E28" i="18"/>
  <c r="E27" i="46"/>
  <c r="F27" i="46"/>
  <c r="E27" i="18"/>
  <c r="E26" i="46"/>
  <c r="F26" i="46"/>
  <c r="E26" i="18"/>
  <c r="F25" i="46"/>
  <c r="E25" i="18"/>
  <c r="F24" i="46"/>
  <c r="E24" i="18"/>
  <c r="F22" i="46"/>
  <c r="E22" i="18"/>
  <c r="F21" i="46"/>
  <c r="E21" i="18"/>
  <c r="F20" i="46"/>
  <c r="E20" i="18"/>
  <c r="F19" i="46"/>
  <c r="E19" i="18"/>
  <c r="F18" i="46"/>
  <c r="E18" i="18"/>
  <c r="F17" i="46"/>
  <c r="E17" i="18"/>
  <c r="C17" i="45"/>
  <c r="C18" i="45"/>
  <c r="C19" i="45"/>
  <c r="C20" i="45"/>
  <c r="C21" i="45"/>
  <c r="C22" i="45"/>
  <c r="C24" i="45"/>
  <c r="C25" i="45"/>
  <c r="C26" i="45"/>
  <c r="C27" i="45"/>
  <c r="C28" i="45"/>
  <c r="C29" i="45"/>
  <c r="C30" i="45"/>
  <c r="C31" i="45"/>
  <c r="C32" i="45"/>
  <c r="C33" i="45"/>
  <c r="C34" i="45"/>
  <c r="C35" i="45"/>
  <c r="C37" i="45"/>
  <c r="C38" i="45"/>
  <c r="C39" i="45"/>
  <c r="C41" i="45"/>
  <c r="C42" i="45"/>
  <c r="C43" i="45"/>
  <c r="C45" i="45"/>
  <c r="C46" i="45"/>
  <c r="C47" i="45"/>
  <c r="C48" i="45"/>
  <c r="C49" i="45"/>
  <c r="C50" i="45"/>
  <c r="C51" i="45"/>
  <c r="C52" i="45"/>
  <c r="C53" i="45"/>
  <c r="C54" i="45"/>
  <c r="C55" i="45"/>
  <c r="C56" i="45"/>
  <c r="E17" i="45"/>
  <c r="E18" i="45"/>
  <c r="E19" i="45"/>
  <c r="E20" i="45"/>
  <c r="E21" i="45"/>
  <c r="E22" i="45"/>
  <c r="E24" i="45"/>
  <c r="E25" i="45"/>
  <c r="E35" i="45"/>
  <c r="E37" i="45"/>
  <c r="E38" i="45"/>
  <c r="E39" i="45"/>
  <c r="E41" i="45"/>
  <c r="E42" i="45"/>
  <c r="E43" i="45"/>
  <c r="E45" i="45"/>
  <c r="E46" i="45"/>
  <c r="E47" i="45"/>
  <c r="E48" i="45"/>
  <c r="E49" i="45"/>
  <c r="E50" i="45"/>
  <c r="E51" i="45"/>
  <c r="E52" i="45"/>
  <c r="E53" i="45"/>
  <c r="E54" i="45"/>
  <c r="E55" i="45"/>
  <c r="E56" i="45"/>
  <c r="C8" i="45"/>
  <c r="F56" i="45"/>
  <c r="D56" i="18"/>
  <c r="F55" i="45"/>
  <c r="D55" i="18"/>
  <c r="F54" i="45"/>
  <c r="D54" i="18"/>
  <c r="F53" i="45"/>
  <c r="D53" i="18"/>
  <c r="F52" i="45"/>
  <c r="D52" i="18"/>
  <c r="F51" i="45"/>
  <c r="D51" i="18"/>
  <c r="F50" i="45"/>
  <c r="D50" i="18"/>
  <c r="F49" i="45"/>
  <c r="D49" i="18"/>
  <c r="F48" i="45"/>
  <c r="D48" i="18"/>
  <c r="F47" i="45"/>
  <c r="D47" i="18"/>
  <c r="F46" i="45"/>
  <c r="D46" i="18"/>
  <c r="F45" i="45"/>
  <c r="D45" i="18"/>
  <c r="F43" i="45"/>
  <c r="D43" i="18"/>
  <c r="F42" i="45"/>
  <c r="D42" i="18"/>
  <c r="F41" i="45"/>
  <c r="D41" i="18"/>
  <c r="F39" i="45"/>
  <c r="D39" i="18"/>
  <c r="F38" i="45"/>
  <c r="D38" i="18"/>
  <c r="F37" i="45"/>
  <c r="D37" i="18"/>
  <c r="F35" i="45"/>
  <c r="D35" i="18"/>
  <c r="E34" i="45"/>
  <c r="F34" i="45"/>
  <c r="D34" i="18"/>
  <c r="E33" i="45"/>
  <c r="F33" i="45"/>
  <c r="D33" i="18"/>
  <c r="E32" i="45"/>
  <c r="F32" i="45"/>
  <c r="D32" i="18"/>
  <c r="E31" i="45"/>
  <c r="F31" i="45"/>
  <c r="D31" i="18"/>
  <c r="E30" i="45"/>
  <c r="F30" i="45"/>
  <c r="D30" i="18"/>
  <c r="E29" i="45"/>
  <c r="F29" i="45"/>
  <c r="D29" i="18"/>
  <c r="E28" i="45"/>
  <c r="F28" i="45"/>
  <c r="D28" i="18"/>
  <c r="E27" i="45"/>
  <c r="F27" i="45"/>
  <c r="D27" i="18"/>
  <c r="E26" i="45"/>
  <c r="F26" i="45"/>
  <c r="D26" i="18"/>
  <c r="F25" i="45"/>
  <c r="D25" i="18"/>
  <c r="F24" i="45"/>
  <c r="D24" i="18"/>
  <c r="F22" i="45"/>
  <c r="D22" i="18"/>
  <c r="F21" i="45"/>
  <c r="D21" i="18"/>
  <c r="F20" i="45"/>
  <c r="D20" i="18"/>
  <c r="F19" i="45"/>
  <c r="D19" i="18"/>
  <c r="F18" i="45"/>
  <c r="D18" i="18"/>
  <c r="F17" i="45"/>
  <c r="D17" i="18"/>
  <c r="C65" i="47"/>
  <c r="C64" i="47"/>
  <c r="C63" i="47"/>
  <c r="C62" i="47"/>
  <c r="C61" i="47"/>
  <c r="C60" i="47"/>
  <c r="D17" i="47"/>
  <c r="D18" i="47"/>
  <c r="D19" i="47"/>
  <c r="D20" i="47"/>
  <c r="D21" i="47"/>
  <c r="D22" i="47"/>
  <c r="D24" i="47"/>
  <c r="D25" i="47"/>
  <c r="D35" i="47"/>
  <c r="D37" i="47"/>
  <c r="D38" i="47"/>
  <c r="D39" i="47"/>
  <c r="D41" i="47"/>
  <c r="D42" i="47"/>
  <c r="D43" i="47"/>
  <c r="D45" i="47"/>
  <c r="D46" i="47"/>
  <c r="D47" i="47"/>
  <c r="D48" i="47"/>
  <c r="D49" i="47"/>
  <c r="D50" i="47"/>
  <c r="D51" i="47"/>
  <c r="D52" i="47"/>
  <c r="D53" i="47"/>
  <c r="D54" i="47"/>
  <c r="D55" i="47"/>
  <c r="D56" i="47"/>
  <c r="B54" i="47"/>
  <c r="A54" i="47"/>
  <c r="B53" i="47"/>
  <c r="A53" i="47"/>
  <c r="B52" i="47"/>
  <c r="A52" i="47"/>
  <c r="B51" i="47"/>
  <c r="A51" i="47"/>
  <c r="B50" i="47"/>
  <c r="A50" i="47"/>
  <c r="B49" i="47"/>
  <c r="A49" i="47"/>
  <c r="B48" i="47"/>
  <c r="A48" i="47"/>
  <c r="B47" i="47"/>
  <c r="A47" i="47"/>
  <c r="B46" i="47"/>
  <c r="A46" i="47"/>
  <c r="B45" i="47"/>
  <c r="A45" i="47"/>
  <c r="B44" i="47"/>
  <c r="B42" i="47"/>
  <c r="A42" i="47"/>
  <c r="B41" i="47"/>
  <c r="A41" i="47"/>
  <c r="B40" i="47"/>
  <c r="B38" i="47"/>
  <c r="A38" i="47"/>
  <c r="B37" i="47"/>
  <c r="A37" i="47"/>
  <c r="B36" i="47"/>
  <c r="D34" i="47"/>
  <c r="B34" i="47"/>
  <c r="A34" i="47"/>
  <c r="D33" i="47"/>
  <c r="B33" i="47"/>
  <c r="A33" i="47"/>
  <c r="D32" i="47"/>
  <c r="B32" i="47"/>
  <c r="A32" i="47"/>
  <c r="D31" i="47"/>
  <c r="B31" i="47"/>
  <c r="A31" i="47"/>
  <c r="D30" i="47"/>
  <c r="B30" i="47"/>
  <c r="A30" i="47"/>
  <c r="D29" i="47"/>
  <c r="B29" i="47"/>
  <c r="A29" i="47"/>
  <c r="D28" i="47"/>
  <c r="B28" i="47"/>
  <c r="A28" i="47"/>
  <c r="D27" i="47"/>
  <c r="B27" i="47"/>
  <c r="A27" i="47"/>
  <c r="D26" i="47"/>
  <c r="B26" i="47"/>
  <c r="A26" i="47"/>
  <c r="B25" i="47"/>
  <c r="A25" i="47"/>
  <c r="B24" i="47"/>
  <c r="A24" i="47"/>
  <c r="B23" i="47"/>
  <c r="B21" i="47"/>
  <c r="A21" i="47"/>
  <c r="B20" i="47"/>
  <c r="A20" i="47"/>
  <c r="B19" i="47"/>
  <c r="A19" i="47"/>
  <c r="B18" i="47"/>
  <c r="A18" i="47"/>
  <c r="B17" i="47"/>
  <c r="A17" i="47"/>
  <c r="B16" i="47"/>
  <c r="C6" i="47"/>
  <c r="B6" i="47"/>
  <c r="C5" i="47"/>
  <c r="B5" i="47"/>
  <c r="C4" i="47"/>
  <c r="B4" i="47"/>
  <c r="C3" i="47"/>
  <c r="B3" i="47"/>
  <c r="C2" i="47"/>
  <c r="B2" i="47"/>
  <c r="B1" i="47"/>
  <c r="C65" i="46"/>
  <c r="C64" i="46"/>
  <c r="C63" i="46"/>
  <c r="C62" i="46"/>
  <c r="C61" i="46"/>
  <c r="C60" i="46"/>
  <c r="D17" i="46"/>
  <c r="D18" i="46"/>
  <c r="D19" i="46"/>
  <c r="D20" i="46"/>
  <c r="D21" i="46"/>
  <c r="D22" i="46"/>
  <c r="D24" i="46"/>
  <c r="D25" i="46"/>
  <c r="D35" i="46"/>
  <c r="D37" i="46"/>
  <c r="D38" i="46"/>
  <c r="D39" i="46"/>
  <c r="D41" i="46"/>
  <c r="D42" i="46"/>
  <c r="D43" i="46"/>
  <c r="D45" i="46"/>
  <c r="D46" i="46"/>
  <c r="D47" i="46"/>
  <c r="D48" i="46"/>
  <c r="D49" i="46"/>
  <c r="D50" i="46"/>
  <c r="D51" i="46"/>
  <c r="D52" i="46"/>
  <c r="D53" i="46"/>
  <c r="D54" i="46"/>
  <c r="D55" i="46"/>
  <c r="D56" i="46"/>
  <c r="B54" i="46"/>
  <c r="A54" i="46"/>
  <c r="B53" i="46"/>
  <c r="A53" i="46"/>
  <c r="B52" i="46"/>
  <c r="A52" i="46"/>
  <c r="B51" i="46"/>
  <c r="A51" i="46"/>
  <c r="B50" i="46"/>
  <c r="A50" i="46"/>
  <c r="B49" i="46"/>
  <c r="A49" i="46"/>
  <c r="B48" i="46"/>
  <c r="A48" i="46"/>
  <c r="B47" i="46"/>
  <c r="A47" i="46"/>
  <c r="B46" i="46"/>
  <c r="A46" i="46"/>
  <c r="B45" i="46"/>
  <c r="A45" i="46"/>
  <c r="B44" i="46"/>
  <c r="B42" i="46"/>
  <c r="A42" i="46"/>
  <c r="B41" i="46"/>
  <c r="A41" i="46"/>
  <c r="B40" i="46"/>
  <c r="B38" i="46"/>
  <c r="A38" i="46"/>
  <c r="B37" i="46"/>
  <c r="A37" i="46"/>
  <c r="B36" i="46"/>
  <c r="D34" i="46"/>
  <c r="B34" i="46"/>
  <c r="A34" i="46"/>
  <c r="D33" i="46"/>
  <c r="B33" i="46"/>
  <c r="A33" i="46"/>
  <c r="D32" i="46"/>
  <c r="B32" i="46"/>
  <c r="A32" i="46"/>
  <c r="D31" i="46"/>
  <c r="B31" i="46"/>
  <c r="A31" i="46"/>
  <c r="D30" i="46"/>
  <c r="B30" i="46"/>
  <c r="A30" i="46"/>
  <c r="D29" i="46"/>
  <c r="B29" i="46"/>
  <c r="A29" i="46"/>
  <c r="D28" i="46"/>
  <c r="B28" i="46"/>
  <c r="A28" i="46"/>
  <c r="D27" i="46"/>
  <c r="B27" i="46"/>
  <c r="A27" i="46"/>
  <c r="D26" i="46"/>
  <c r="B26" i="46"/>
  <c r="A26" i="46"/>
  <c r="B25" i="46"/>
  <c r="A25" i="46"/>
  <c r="B24" i="46"/>
  <c r="A24" i="46"/>
  <c r="B23" i="46"/>
  <c r="B21" i="46"/>
  <c r="A21" i="46"/>
  <c r="B20" i="46"/>
  <c r="A20" i="46"/>
  <c r="B19" i="46"/>
  <c r="A19" i="46"/>
  <c r="B18" i="46"/>
  <c r="A18" i="46"/>
  <c r="B17" i="46"/>
  <c r="A17" i="46"/>
  <c r="B16" i="46"/>
  <c r="C6" i="46"/>
  <c r="B6" i="46"/>
  <c r="C5" i="46"/>
  <c r="B5" i="46"/>
  <c r="C4" i="46"/>
  <c r="B4" i="46"/>
  <c r="C3" i="46"/>
  <c r="B3" i="46"/>
  <c r="C2" i="46"/>
  <c r="B2" i="46"/>
  <c r="B1" i="46"/>
  <c r="C65" i="45"/>
  <c r="C64" i="45"/>
  <c r="C63" i="45"/>
  <c r="C62" i="45"/>
  <c r="C61" i="45"/>
  <c r="C60" i="45"/>
  <c r="D17" i="45"/>
  <c r="D18" i="45"/>
  <c r="D19" i="45"/>
  <c r="D20" i="45"/>
  <c r="D21" i="45"/>
  <c r="D22" i="45"/>
  <c r="D24" i="45"/>
  <c r="D25" i="45"/>
  <c r="D35" i="45"/>
  <c r="D37" i="45"/>
  <c r="D38" i="45"/>
  <c r="D39" i="45"/>
  <c r="D41" i="45"/>
  <c r="D42" i="45"/>
  <c r="D43" i="45"/>
  <c r="D45" i="45"/>
  <c r="D46" i="45"/>
  <c r="D47" i="45"/>
  <c r="D48" i="45"/>
  <c r="D49" i="45"/>
  <c r="D50" i="45"/>
  <c r="D51" i="45"/>
  <c r="D52" i="45"/>
  <c r="D53" i="45"/>
  <c r="D54" i="45"/>
  <c r="D55" i="45"/>
  <c r="D56" i="45"/>
  <c r="B54" i="45"/>
  <c r="A54" i="45"/>
  <c r="B53" i="45"/>
  <c r="A53" i="45"/>
  <c r="B52" i="45"/>
  <c r="A52" i="45"/>
  <c r="B51" i="45"/>
  <c r="A51" i="45"/>
  <c r="B50" i="45"/>
  <c r="A50" i="45"/>
  <c r="B49" i="45"/>
  <c r="A49" i="45"/>
  <c r="B48" i="45"/>
  <c r="A48" i="45"/>
  <c r="B47" i="45"/>
  <c r="A47" i="45"/>
  <c r="B46" i="45"/>
  <c r="A46" i="45"/>
  <c r="B45" i="45"/>
  <c r="A45" i="45"/>
  <c r="B44" i="45"/>
  <c r="B42" i="45"/>
  <c r="A42" i="45"/>
  <c r="B41" i="45"/>
  <c r="A41" i="45"/>
  <c r="B40" i="45"/>
  <c r="B38" i="45"/>
  <c r="A38" i="45"/>
  <c r="B37" i="45"/>
  <c r="A37" i="45"/>
  <c r="B36" i="45"/>
  <c r="D34" i="45"/>
  <c r="B34" i="45"/>
  <c r="A34" i="45"/>
  <c r="D33" i="45"/>
  <c r="B33" i="45"/>
  <c r="A33" i="45"/>
  <c r="D32" i="45"/>
  <c r="B32" i="45"/>
  <c r="A32" i="45"/>
  <c r="D31" i="45"/>
  <c r="B31" i="45"/>
  <c r="A31" i="45"/>
  <c r="D30" i="45"/>
  <c r="B30" i="45"/>
  <c r="A30" i="45"/>
  <c r="D29" i="45"/>
  <c r="B29" i="45"/>
  <c r="A29" i="45"/>
  <c r="D28" i="45"/>
  <c r="B28" i="45"/>
  <c r="A28" i="45"/>
  <c r="D27" i="45"/>
  <c r="B27" i="45"/>
  <c r="A27" i="45"/>
  <c r="D26" i="45"/>
  <c r="B26" i="45"/>
  <c r="A26" i="45"/>
  <c r="B25" i="45"/>
  <c r="A25" i="45"/>
  <c r="B24" i="45"/>
  <c r="A24" i="45"/>
  <c r="B23" i="45"/>
  <c r="B21" i="45"/>
  <c r="A21" i="45"/>
  <c r="B20" i="45"/>
  <c r="A20" i="45"/>
  <c r="B19" i="45"/>
  <c r="A19" i="45"/>
  <c r="B18" i="45"/>
  <c r="A18" i="45"/>
  <c r="B17" i="45"/>
  <c r="A17" i="45"/>
  <c r="B16" i="45"/>
  <c r="C6" i="45"/>
  <c r="B6" i="45"/>
  <c r="C5" i="45"/>
  <c r="B5" i="45"/>
  <c r="C4" i="45"/>
  <c r="B4" i="45"/>
  <c r="C3" i="45"/>
  <c r="B3" i="45"/>
  <c r="C2" i="45"/>
  <c r="B2" i="45"/>
  <c r="B1" i="45"/>
  <c r="C17" i="30"/>
  <c r="C18" i="30"/>
  <c r="C19" i="30"/>
  <c r="C20" i="30"/>
  <c r="C21" i="30"/>
  <c r="C22" i="30"/>
  <c r="C24" i="30"/>
  <c r="C25" i="30"/>
  <c r="C26" i="30"/>
  <c r="C27" i="30"/>
  <c r="C28" i="30"/>
  <c r="C29" i="30"/>
  <c r="C30" i="30"/>
  <c r="C31" i="30"/>
  <c r="C32" i="30"/>
  <c r="C33" i="30"/>
  <c r="C34" i="30"/>
  <c r="C35" i="30"/>
  <c r="C37" i="30"/>
  <c r="C38" i="30"/>
  <c r="C39" i="30"/>
  <c r="C41" i="30"/>
  <c r="C42" i="30"/>
  <c r="C43" i="30"/>
  <c r="C45" i="30"/>
  <c r="C46" i="30"/>
  <c r="C47" i="30"/>
  <c r="C48" i="30"/>
  <c r="C49" i="30"/>
  <c r="C50" i="30"/>
  <c r="C51" i="30"/>
  <c r="C52" i="30"/>
  <c r="C53" i="30"/>
  <c r="C54" i="30"/>
  <c r="C55" i="30"/>
  <c r="C56" i="30"/>
  <c r="C8" i="30"/>
  <c r="E17" i="30"/>
  <c r="E18" i="30"/>
  <c r="E19" i="30"/>
  <c r="E20" i="30"/>
  <c r="E21" i="30"/>
  <c r="E22" i="30"/>
  <c r="E24" i="30"/>
  <c r="E25" i="30"/>
  <c r="E35" i="30"/>
  <c r="E37" i="30"/>
  <c r="E38" i="30"/>
  <c r="E39" i="30"/>
  <c r="E41" i="30"/>
  <c r="E42" i="30"/>
  <c r="E43" i="30"/>
  <c r="E45" i="30"/>
  <c r="E46" i="30"/>
  <c r="E47" i="30"/>
  <c r="E48" i="30"/>
  <c r="E49" i="30"/>
  <c r="E50" i="30"/>
  <c r="E51" i="30"/>
  <c r="E52" i="30"/>
  <c r="E53" i="30"/>
  <c r="E54" i="30"/>
  <c r="E55" i="30"/>
  <c r="E56" i="30"/>
  <c r="F56" i="30"/>
  <c r="F55" i="30"/>
  <c r="F54" i="30"/>
  <c r="F53" i="30"/>
  <c r="F52" i="30"/>
  <c r="F51" i="30"/>
  <c r="F50" i="30"/>
  <c r="F49" i="30"/>
  <c r="F48" i="30"/>
  <c r="F47" i="30"/>
  <c r="F46" i="30"/>
  <c r="F45" i="30"/>
  <c r="F43" i="30"/>
  <c r="F42" i="30"/>
  <c r="F41" i="30"/>
  <c r="F39" i="30"/>
  <c r="F38" i="30"/>
  <c r="F37" i="30"/>
  <c r="F35" i="30"/>
  <c r="E34" i="30"/>
  <c r="F34" i="30"/>
  <c r="E33" i="30"/>
  <c r="F33" i="30"/>
  <c r="E32" i="30"/>
  <c r="F32" i="30"/>
  <c r="E31" i="30"/>
  <c r="F31" i="30"/>
  <c r="E30" i="30"/>
  <c r="F30" i="30"/>
  <c r="E29" i="30"/>
  <c r="F29" i="30"/>
  <c r="E28" i="30"/>
  <c r="F28" i="30"/>
  <c r="E27" i="30"/>
  <c r="F27" i="30"/>
  <c r="E26" i="30"/>
  <c r="F26" i="30"/>
  <c r="F25" i="30"/>
  <c r="F24" i="30"/>
  <c r="F22" i="30"/>
  <c r="F21" i="30"/>
  <c r="F20" i="30"/>
  <c r="F19" i="30"/>
  <c r="F18" i="30"/>
  <c r="F17" i="30"/>
  <c r="C19" i="43"/>
  <c r="C20" i="43"/>
  <c r="C21" i="43"/>
  <c r="C22" i="43"/>
  <c r="C23" i="43"/>
  <c r="C24" i="43"/>
  <c r="C26" i="43"/>
  <c r="C27" i="43"/>
  <c r="C28" i="43"/>
  <c r="C29" i="43"/>
  <c r="C30" i="43"/>
  <c r="C31" i="43"/>
  <c r="C32" i="43"/>
  <c r="C33" i="43"/>
  <c r="C34" i="43"/>
  <c r="C35" i="43"/>
  <c r="C36" i="43"/>
  <c r="C37" i="43"/>
  <c r="C39" i="43"/>
  <c r="C40" i="43"/>
  <c r="C41" i="43"/>
  <c r="C43" i="43"/>
  <c r="C44" i="43"/>
  <c r="C45" i="43"/>
  <c r="C47" i="43"/>
  <c r="C48" i="43"/>
  <c r="C49" i="43"/>
  <c r="C50" i="43"/>
  <c r="C51" i="43"/>
  <c r="C52" i="43"/>
  <c r="C53" i="43"/>
  <c r="C54" i="43"/>
  <c r="C55" i="43"/>
  <c r="C56" i="43"/>
  <c r="C57" i="43"/>
  <c r="C58" i="43"/>
  <c r="C8" i="43"/>
  <c r="E19" i="43"/>
  <c r="E20" i="43"/>
  <c r="E21" i="43"/>
  <c r="E22" i="43"/>
  <c r="E23" i="43"/>
  <c r="E24" i="43"/>
  <c r="E26" i="43"/>
  <c r="E27" i="43"/>
  <c r="E28" i="43"/>
  <c r="E29" i="43"/>
  <c r="E30" i="43"/>
  <c r="E31" i="43"/>
  <c r="E32" i="43"/>
  <c r="E33" i="43"/>
  <c r="E34" i="43"/>
  <c r="E35" i="43"/>
  <c r="E36" i="43"/>
  <c r="E37" i="43"/>
  <c r="E39" i="43"/>
  <c r="E40" i="43"/>
  <c r="E41" i="43"/>
  <c r="E43" i="43"/>
  <c r="E44" i="43"/>
  <c r="E45" i="43"/>
  <c r="E47" i="43"/>
  <c r="E48" i="43"/>
  <c r="E49" i="43"/>
  <c r="E50" i="43"/>
  <c r="E51" i="43"/>
  <c r="E52" i="43"/>
  <c r="E53" i="43"/>
  <c r="E54" i="43"/>
  <c r="E55" i="43"/>
  <c r="E56" i="43"/>
  <c r="E57" i="43"/>
  <c r="E58" i="43"/>
  <c r="F58" i="43"/>
  <c r="C67" i="43"/>
  <c r="F57" i="43"/>
  <c r="C66" i="43"/>
  <c r="F45" i="43"/>
  <c r="C65" i="43"/>
  <c r="F41" i="43"/>
  <c r="C64" i="43"/>
  <c r="F37" i="43"/>
  <c r="C63" i="43"/>
  <c r="F24" i="43"/>
  <c r="C62" i="43"/>
  <c r="D19" i="43"/>
  <c r="D20" i="43"/>
  <c r="D21" i="43"/>
  <c r="D22" i="43"/>
  <c r="D23" i="43"/>
  <c r="D24" i="43"/>
  <c r="D26" i="43"/>
  <c r="D27" i="43"/>
  <c r="D28" i="43"/>
  <c r="D29" i="43"/>
  <c r="D30" i="43"/>
  <c r="D31" i="43"/>
  <c r="D32" i="43"/>
  <c r="D33" i="43"/>
  <c r="D34" i="43"/>
  <c r="D35" i="43"/>
  <c r="D36" i="43"/>
  <c r="D37" i="43"/>
  <c r="D39" i="43"/>
  <c r="D40" i="43"/>
  <c r="D41" i="43"/>
  <c r="D43" i="43"/>
  <c r="D44" i="43"/>
  <c r="D45" i="43"/>
  <c r="D47" i="43"/>
  <c r="D48" i="43"/>
  <c r="D49" i="43"/>
  <c r="D50" i="43"/>
  <c r="D51" i="43"/>
  <c r="D52" i="43"/>
  <c r="D53" i="43"/>
  <c r="D54" i="43"/>
  <c r="D55" i="43"/>
  <c r="D56" i="43"/>
  <c r="D57" i="43"/>
  <c r="D58" i="43"/>
  <c r="F56" i="43"/>
  <c r="B56" i="43"/>
  <c r="A56" i="43"/>
  <c r="F55" i="43"/>
  <c r="B55" i="43"/>
  <c r="A55" i="43"/>
  <c r="F54" i="43"/>
  <c r="B54" i="43"/>
  <c r="A54" i="43"/>
  <c r="F53" i="43"/>
  <c r="B53" i="43"/>
  <c r="A53" i="43"/>
  <c r="F52" i="43"/>
  <c r="B52" i="43"/>
  <c r="A52" i="43"/>
  <c r="F51" i="43"/>
  <c r="B51" i="43"/>
  <c r="A51" i="43"/>
  <c r="F50" i="43"/>
  <c r="B50" i="43"/>
  <c r="A50" i="43"/>
  <c r="F49" i="43"/>
  <c r="B49" i="43"/>
  <c r="A49" i="43"/>
  <c r="F48" i="43"/>
  <c r="B48" i="43"/>
  <c r="A48" i="43"/>
  <c r="F47" i="43"/>
  <c r="B47" i="43"/>
  <c r="A47" i="43"/>
  <c r="B46" i="43"/>
  <c r="F44" i="43"/>
  <c r="B44" i="43"/>
  <c r="A44" i="43"/>
  <c r="F43" i="43"/>
  <c r="B43" i="43"/>
  <c r="A43" i="43"/>
  <c r="B42" i="43"/>
  <c r="F40" i="43"/>
  <c r="B40" i="43"/>
  <c r="A40" i="43"/>
  <c r="F39" i="43"/>
  <c r="B39" i="43"/>
  <c r="A39" i="43"/>
  <c r="B38" i="43"/>
  <c r="F36" i="43"/>
  <c r="B36" i="43"/>
  <c r="A36" i="43"/>
  <c r="F35" i="43"/>
  <c r="B35" i="43"/>
  <c r="A35" i="43"/>
  <c r="F34" i="43"/>
  <c r="B34" i="43"/>
  <c r="A34" i="43"/>
  <c r="F33" i="43"/>
  <c r="B33" i="43"/>
  <c r="A33" i="43"/>
  <c r="F32" i="43"/>
  <c r="B32" i="43"/>
  <c r="A32" i="43"/>
  <c r="F31" i="43"/>
  <c r="B31" i="43"/>
  <c r="A31" i="43"/>
  <c r="F30" i="43"/>
  <c r="B30" i="43"/>
  <c r="A30" i="43"/>
  <c r="F29" i="43"/>
  <c r="B29" i="43"/>
  <c r="A29" i="43"/>
  <c r="F28" i="43"/>
  <c r="B28" i="43"/>
  <c r="A28" i="43"/>
  <c r="F27" i="43"/>
  <c r="B27" i="43"/>
  <c r="A27" i="43"/>
  <c r="F26" i="43"/>
  <c r="B26" i="43"/>
  <c r="A26" i="43"/>
  <c r="B25" i="43"/>
  <c r="F23" i="43"/>
  <c r="B23" i="43"/>
  <c r="A23" i="43"/>
  <c r="F22" i="43"/>
  <c r="B22" i="43"/>
  <c r="A22" i="43"/>
  <c r="F21" i="43"/>
  <c r="B21" i="43"/>
  <c r="A21" i="43"/>
  <c r="F20" i="43"/>
  <c r="B20" i="43"/>
  <c r="A20" i="43"/>
  <c r="F19" i="43"/>
  <c r="B19" i="43"/>
  <c r="A19" i="43"/>
  <c r="B18" i="43"/>
  <c r="C5" i="43"/>
  <c r="C9" i="43"/>
  <c r="C6" i="43"/>
  <c r="B6" i="43"/>
  <c r="B5" i="43"/>
  <c r="C4" i="43"/>
  <c r="B4" i="43"/>
  <c r="C3" i="43"/>
  <c r="B3" i="43"/>
  <c r="C2" i="43"/>
  <c r="B2" i="43"/>
  <c r="B1" i="43"/>
  <c r="C19" i="42"/>
  <c r="C20" i="42"/>
  <c r="C21" i="42"/>
  <c r="C22" i="42"/>
  <c r="C23" i="42"/>
  <c r="C24" i="42"/>
  <c r="C26" i="42"/>
  <c r="C27" i="42"/>
  <c r="C28" i="42"/>
  <c r="C29" i="42"/>
  <c r="C30" i="42"/>
  <c r="C31" i="42"/>
  <c r="C32" i="42"/>
  <c r="C33" i="42"/>
  <c r="C34" i="42"/>
  <c r="C35" i="42"/>
  <c r="C36" i="42"/>
  <c r="C37" i="42"/>
  <c r="C39" i="42"/>
  <c r="C40" i="42"/>
  <c r="C41" i="42"/>
  <c r="C43" i="42"/>
  <c r="C44" i="42"/>
  <c r="C45" i="42"/>
  <c r="C47" i="42"/>
  <c r="C48" i="42"/>
  <c r="C49" i="42"/>
  <c r="C50" i="42"/>
  <c r="C51" i="42"/>
  <c r="C52" i="42"/>
  <c r="C53" i="42"/>
  <c r="C54" i="42"/>
  <c r="C55" i="42"/>
  <c r="C56" i="42"/>
  <c r="C57" i="42"/>
  <c r="C58" i="42"/>
  <c r="C8" i="42"/>
  <c r="E19" i="42"/>
  <c r="E20" i="42"/>
  <c r="E21" i="42"/>
  <c r="E22" i="42"/>
  <c r="E23" i="42"/>
  <c r="E24" i="42"/>
  <c r="E26" i="42"/>
  <c r="E27" i="42"/>
  <c r="E28" i="42"/>
  <c r="E29" i="42"/>
  <c r="E30" i="42"/>
  <c r="E31" i="42"/>
  <c r="E32" i="42"/>
  <c r="E33" i="42"/>
  <c r="E34" i="42"/>
  <c r="E35" i="42"/>
  <c r="E36" i="42"/>
  <c r="E37" i="42"/>
  <c r="E39" i="42"/>
  <c r="E40" i="42"/>
  <c r="E41" i="42"/>
  <c r="E43" i="42"/>
  <c r="E44" i="42"/>
  <c r="E45" i="42"/>
  <c r="E47" i="42"/>
  <c r="E48" i="42"/>
  <c r="E49" i="42"/>
  <c r="E50" i="42"/>
  <c r="E51" i="42"/>
  <c r="E52" i="42"/>
  <c r="E53" i="42"/>
  <c r="E54" i="42"/>
  <c r="E55" i="42"/>
  <c r="E56" i="42"/>
  <c r="E57" i="42"/>
  <c r="E58" i="42"/>
  <c r="F58" i="42"/>
  <c r="C67" i="42"/>
  <c r="F57" i="42"/>
  <c r="C66" i="42"/>
  <c r="F45" i="42"/>
  <c r="C65" i="42"/>
  <c r="F41" i="42"/>
  <c r="C64" i="42"/>
  <c r="F37" i="42"/>
  <c r="C63" i="42"/>
  <c r="F24" i="42"/>
  <c r="C62" i="42"/>
  <c r="D19" i="42"/>
  <c r="D20" i="42"/>
  <c r="D21" i="42"/>
  <c r="D22" i="42"/>
  <c r="D23" i="42"/>
  <c r="D24" i="42"/>
  <c r="D26" i="42"/>
  <c r="D27" i="42"/>
  <c r="D28" i="42"/>
  <c r="D29" i="42"/>
  <c r="D30" i="42"/>
  <c r="D31" i="42"/>
  <c r="D32" i="42"/>
  <c r="D33" i="42"/>
  <c r="D34" i="42"/>
  <c r="D35" i="42"/>
  <c r="D36" i="42"/>
  <c r="D37" i="42"/>
  <c r="D39" i="42"/>
  <c r="D40" i="42"/>
  <c r="D41" i="42"/>
  <c r="D43" i="42"/>
  <c r="D44" i="42"/>
  <c r="D45" i="42"/>
  <c r="D47" i="42"/>
  <c r="D48" i="42"/>
  <c r="D49" i="42"/>
  <c r="D50" i="42"/>
  <c r="D51" i="42"/>
  <c r="D52" i="42"/>
  <c r="D53" i="42"/>
  <c r="D54" i="42"/>
  <c r="D55" i="42"/>
  <c r="D56" i="42"/>
  <c r="D57" i="42"/>
  <c r="D58" i="42"/>
  <c r="F56" i="42"/>
  <c r="B56" i="42"/>
  <c r="A56" i="42"/>
  <c r="F55" i="42"/>
  <c r="B55" i="42"/>
  <c r="A55" i="42"/>
  <c r="F54" i="42"/>
  <c r="B54" i="42"/>
  <c r="A54" i="42"/>
  <c r="F53" i="42"/>
  <c r="B53" i="42"/>
  <c r="A53" i="42"/>
  <c r="F52" i="42"/>
  <c r="B52" i="42"/>
  <c r="A52" i="42"/>
  <c r="F51" i="42"/>
  <c r="B51" i="42"/>
  <c r="A51" i="42"/>
  <c r="F50" i="42"/>
  <c r="B50" i="42"/>
  <c r="A50" i="42"/>
  <c r="F49" i="42"/>
  <c r="B49" i="42"/>
  <c r="A49" i="42"/>
  <c r="F48" i="42"/>
  <c r="B48" i="42"/>
  <c r="A48" i="42"/>
  <c r="F47" i="42"/>
  <c r="B47" i="42"/>
  <c r="A47" i="42"/>
  <c r="B46" i="42"/>
  <c r="F44" i="42"/>
  <c r="B44" i="42"/>
  <c r="A44" i="42"/>
  <c r="F43" i="42"/>
  <c r="B43" i="42"/>
  <c r="A43" i="42"/>
  <c r="B42" i="42"/>
  <c r="F40" i="42"/>
  <c r="B40" i="42"/>
  <c r="A40" i="42"/>
  <c r="F39" i="42"/>
  <c r="B39" i="42"/>
  <c r="A39" i="42"/>
  <c r="B38" i="42"/>
  <c r="F36" i="42"/>
  <c r="B36" i="42"/>
  <c r="A36" i="42"/>
  <c r="F35" i="42"/>
  <c r="B35" i="42"/>
  <c r="A35" i="42"/>
  <c r="F34" i="42"/>
  <c r="B34" i="42"/>
  <c r="A34" i="42"/>
  <c r="F33" i="42"/>
  <c r="B33" i="42"/>
  <c r="A33" i="42"/>
  <c r="F32" i="42"/>
  <c r="B32" i="42"/>
  <c r="A32" i="42"/>
  <c r="F31" i="42"/>
  <c r="B31" i="42"/>
  <c r="A31" i="42"/>
  <c r="F30" i="42"/>
  <c r="B30" i="42"/>
  <c r="A30" i="42"/>
  <c r="F29" i="42"/>
  <c r="B29" i="42"/>
  <c r="A29" i="42"/>
  <c r="F28" i="42"/>
  <c r="B28" i="42"/>
  <c r="A28" i="42"/>
  <c r="F27" i="42"/>
  <c r="B27" i="42"/>
  <c r="A27" i="42"/>
  <c r="F26" i="42"/>
  <c r="B26" i="42"/>
  <c r="A26" i="42"/>
  <c r="B25" i="42"/>
  <c r="F23" i="42"/>
  <c r="B23" i="42"/>
  <c r="A23" i="42"/>
  <c r="F22" i="42"/>
  <c r="B22" i="42"/>
  <c r="A22" i="42"/>
  <c r="F21" i="42"/>
  <c r="B21" i="42"/>
  <c r="A21" i="42"/>
  <c r="F20" i="42"/>
  <c r="B20" i="42"/>
  <c r="A20" i="42"/>
  <c r="F19" i="42"/>
  <c r="B19" i="42"/>
  <c r="A19" i="42"/>
  <c r="B18" i="42"/>
  <c r="C5" i="42"/>
  <c r="C9" i="42"/>
  <c r="C6" i="42"/>
  <c r="B6" i="42"/>
  <c r="B5" i="42"/>
  <c r="C4" i="42"/>
  <c r="B4" i="42"/>
  <c r="C3" i="42"/>
  <c r="B3" i="42"/>
  <c r="C2" i="42"/>
  <c r="B2" i="42"/>
  <c r="B1" i="42"/>
  <c r="C19" i="41"/>
  <c r="C20" i="41"/>
  <c r="C21" i="41"/>
  <c r="C22" i="41"/>
  <c r="C23" i="41"/>
  <c r="C24" i="41"/>
  <c r="C26" i="41"/>
  <c r="C27" i="41"/>
  <c r="C28" i="41"/>
  <c r="C29" i="41"/>
  <c r="C30" i="41"/>
  <c r="C31" i="41"/>
  <c r="C32" i="41"/>
  <c r="C33" i="41"/>
  <c r="C34" i="41"/>
  <c r="C35" i="41"/>
  <c r="C36" i="41"/>
  <c r="C37" i="41"/>
  <c r="C39" i="41"/>
  <c r="C40" i="41"/>
  <c r="C41" i="41"/>
  <c r="C43" i="41"/>
  <c r="C44" i="41"/>
  <c r="C45" i="41"/>
  <c r="C47" i="41"/>
  <c r="C48" i="41"/>
  <c r="C49" i="41"/>
  <c r="C50" i="41"/>
  <c r="C51" i="41"/>
  <c r="C52" i="41"/>
  <c r="C53" i="41"/>
  <c r="C54" i="41"/>
  <c r="C55" i="41"/>
  <c r="C56" i="41"/>
  <c r="C57" i="41"/>
  <c r="C58" i="41"/>
  <c r="C8" i="41"/>
  <c r="E19" i="41"/>
  <c r="E20" i="41"/>
  <c r="E21" i="41"/>
  <c r="E22" i="41"/>
  <c r="E23" i="41"/>
  <c r="E24" i="41"/>
  <c r="E26" i="41"/>
  <c r="E27" i="41"/>
  <c r="E28" i="41"/>
  <c r="E29" i="41"/>
  <c r="E30" i="41"/>
  <c r="E31" i="41"/>
  <c r="E32" i="41"/>
  <c r="E33" i="41"/>
  <c r="E34" i="41"/>
  <c r="E35" i="41"/>
  <c r="E36" i="41"/>
  <c r="E37" i="41"/>
  <c r="E39" i="41"/>
  <c r="E40" i="41"/>
  <c r="E41" i="41"/>
  <c r="E43" i="41"/>
  <c r="E44" i="41"/>
  <c r="E45" i="41"/>
  <c r="E47" i="41"/>
  <c r="E48" i="41"/>
  <c r="E49" i="41"/>
  <c r="E50" i="41"/>
  <c r="E51" i="41"/>
  <c r="E52" i="41"/>
  <c r="E53" i="41"/>
  <c r="E54" i="41"/>
  <c r="E55" i="41"/>
  <c r="E56" i="41"/>
  <c r="E57" i="41"/>
  <c r="E58" i="41"/>
  <c r="F58" i="41"/>
  <c r="C67" i="41"/>
  <c r="F57" i="41"/>
  <c r="C66" i="41"/>
  <c r="F45" i="41"/>
  <c r="C65" i="41"/>
  <c r="F41" i="41"/>
  <c r="C64" i="41"/>
  <c r="F37" i="41"/>
  <c r="C63" i="41"/>
  <c r="F24" i="41"/>
  <c r="C62" i="41"/>
  <c r="D19" i="41"/>
  <c r="D20" i="41"/>
  <c r="D21" i="41"/>
  <c r="D22" i="41"/>
  <c r="D23" i="41"/>
  <c r="D24" i="41"/>
  <c r="D26" i="41"/>
  <c r="D27" i="41"/>
  <c r="D28" i="41"/>
  <c r="D29" i="41"/>
  <c r="D30" i="41"/>
  <c r="D31" i="41"/>
  <c r="D32" i="41"/>
  <c r="D33" i="41"/>
  <c r="D34" i="41"/>
  <c r="D35" i="41"/>
  <c r="D36" i="41"/>
  <c r="D37" i="41"/>
  <c r="D39" i="41"/>
  <c r="D40" i="41"/>
  <c r="D41" i="41"/>
  <c r="D43" i="41"/>
  <c r="D44" i="41"/>
  <c r="D45" i="41"/>
  <c r="D47" i="41"/>
  <c r="D48" i="41"/>
  <c r="D49" i="41"/>
  <c r="D50" i="41"/>
  <c r="D51" i="41"/>
  <c r="D52" i="41"/>
  <c r="D53" i="41"/>
  <c r="D54" i="41"/>
  <c r="D55" i="41"/>
  <c r="D56" i="41"/>
  <c r="D57" i="41"/>
  <c r="D58" i="41"/>
  <c r="F56" i="41"/>
  <c r="B56" i="41"/>
  <c r="A56" i="41"/>
  <c r="F55" i="41"/>
  <c r="B55" i="41"/>
  <c r="A55" i="41"/>
  <c r="F54" i="41"/>
  <c r="B54" i="41"/>
  <c r="A54" i="41"/>
  <c r="F53" i="41"/>
  <c r="B53" i="41"/>
  <c r="A53" i="41"/>
  <c r="F52" i="41"/>
  <c r="B52" i="41"/>
  <c r="A52" i="41"/>
  <c r="F51" i="41"/>
  <c r="B51" i="41"/>
  <c r="A51" i="41"/>
  <c r="F50" i="41"/>
  <c r="B50" i="41"/>
  <c r="A50" i="41"/>
  <c r="F49" i="41"/>
  <c r="B49" i="41"/>
  <c r="A49" i="41"/>
  <c r="F48" i="41"/>
  <c r="B48" i="41"/>
  <c r="A48" i="41"/>
  <c r="F47" i="41"/>
  <c r="B47" i="41"/>
  <c r="A47" i="41"/>
  <c r="B46" i="41"/>
  <c r="F44" i="41"/>
  <c r="B44" i="41"/>
  <c r="A44" i="41"/>
  <c r="F43" i="41"/>
  <c r="B43" i="41"/>
  <c r="A43" i="41"/>
  <c r="B42" i="41"/>
  <c r="F40" i="41"/>
  <c r="B40" i="41"/>
  <c r="A40" i="41"/>
  <c r="F39" i="41"/>
  <c r="B39" i="41"/>
  <c r="A39" i="41"/>
  <c r="B38" i="41"/>
  <c r="F36" i="41"/>
  <c r="B36" i="41"/>
  <c r="A36" i="41"/>
  <c r="F35" i="41"/>
  <c r="B35" i="41"/>
  <c r="A35" i="41"/>
  <c r="F34" i="41"/>
  <c r="B34" i="41"/>
  <c r="A34" i="41"/>
  <c r="F33" i="41"/>
  <c r="B33" i="41"/>
  <c r="A33" i="41"/>
  <c r="F32" i="41"/>
  <c r="B32" i="41"/>
  <c r="A32" i="41"/>
  <c r="F31" i="41"/>
  <c r="B31" i="41"/>
  <c r="A31" i="41"/>
  <c r="F30" i="41"/>
  <c r="B30" i="41"/>
  <c r="A30" i="41"/>
  <c r="F29" i="41"/>
  <c r="B29" i="41"/>
  <c r="A29" i="41"/>
  <c r="F28" i="41"/>
  <c r="B28" i="41"/>
  <c r="A28" i="41"/>
  <c r="F27" i="41"/>
  <c r="B27" i="41"/>
  <c r="A27" i="41"/>
  <c r="F26" i="41"/>
  <c r="B26" i="41"/>
  <c r="A26" i="41"/>
  <c r="B25" i="41"/>
  <c r="F23" i="41"/>
  <c r="B23" i="41"/>
  <c r="A23" i="41"/>
  <c r="F22" i="41"/>
  <c r="B22" i="41"/>
  <c r="A22" i="41"/>
  <c r="F21" i="41"/>
  <c r="B21" i="41"/>
  <c r="A21" i="41"/>
  <c r="F20" i="41"/>
  <c r="B20" i="41"/>
  <c r="A20" i="41"/>
  <c r="F19" i="41"/>
  <c r="B19" i="41"/>
  <c r="A19" i="41"/>
  <c r="B18" i="41"/>
  <c r="C5" i="41"/>
  <c r="C9" i="41"/>
  <c r="C6" i="41"/>
  <c r="B6" i="41"/>
  <c r="B5" i="41"/>
  <c r="C4" i="41"/>
  <c r="B4" i="41"/>
  <c r="C3" i="41"/>
  <c r="B3" i="41"/>
  <c r="C2" i="41"/>
  <c r="B2" i="41"/>
  <c r="B1" i="41"/>
  <c r="C19" i="39"/>
  <c r="C20" i="39"/>
  <c r="C21" i="39"/>
  <c r="C22" i="39"/>
  <c r="C23" i="39"/>
  <c r="C24" i="39"/>
  <c r="C26" i="39"/>
  <c r="C27" i="39"/>
  <c r="C28" i="39"/>
  <c r="C29" i="39"/>
  <c r="C30" i="39"/>
  <c r="C31" i="39"/>
  <c r="C32" i="39"/>
  <c r="C33" i="39"/>
  <c r="C34" i="39"/>
  <c r="C35" i="39"/>
  <c r="C36" i="39"/>
  <c r="C37" i="39"/>
  <c r="C39" i="39"/>
  <c r="C40" i="39"/>
  <c r="C41" i="39"/>
  <c r="C43" i="39"/>
  <c r="C44" i="39"/>
  <c r="C45" i="39"/>
  <c r="C47" i="39"/>
  <c r="C48" i="39"/>
  <c r="C49" i="39"/>
  <c r="C50" i="39"/>
  <c r="C51" i="39"/>
  <c r="C52" i="39"/>
  <c r="C53" i="39"/>
  <c r="C54" i="39"/>
  <c r="C55" i="39"/>
  <c r="C56" i="39"/>
  <c r="C57" i="39"/>
  <c r="C58" i="39"/>
  <c r="C8" i="39"/>
  <c r="E19" i="39"/>
  <c r="E20" i="39"/>
  <c r="E21" i="39"/>
  <c r="E22" i="39"/>
  <c r="E23" i="39"/>
  <c r="E24" i="39"/>
  <c r="E26" i="39"/>
  <c r="E27" i="39"/>
  <c r="E28" i="39"/>
  <c r="E29" i="39"/>
  <c r="E30" i="39"/>
  <c r="E31" i="39"/>
  <c r="E32" i="39"/>
  <c r="E33" i="39"/>
  <c r="E34" i="39"/>
  <c r="E35" i="39"/>
  <c r="E36" i="39"/>
  <c r="E37" i="39"/>
  <c r="E39" i="39"/>
  <c r="E40" i="39"/>
  <c r="E41" i="39"/>
  <c r="E43" i="39"/>
  <c r="E44" i="39"/>
  <c r="E45" i="39"/>
  <c r="E47" i="39"/>
  <c r="E48" i="39"/>
  <c r="E49" i="39"/>
  <c r="E50" i="39"/>
  <c r="E51" i="39"/>
  <c r="E52" i="39"/>
  <c r="E53" i="39"/>
  <c r="E54" i="39"/>
  <c r="E55" i="39"/>
  <c r="E56" i="39"/>
  <c r="E57" i="39"/>
  <c r="E58" i="39"/>
  <c r="F58" i="39"/>
  <c r="C67" i="39"/>
  <c r="F57" i="39"/>
  <c r="C66" i="39"/>
  <c r="F45" i="39"/>
  <c r="C65" i="39"/>
  <c r="F41" i="39"/>
  <c r="C64" i="39"/>
  <c r="F37" i="39"/>
  <c r="C63" i="39"/>
  <c r="F24" i="39"/>
  <c r="C62" i="39"/>
  <c r="D19" i="39"/>
  <c r="D20" i="39"/>
  <c r="D21" i="39"/>
  <c r="D22" i="39"/>
  <c r="D23" i="39"/>
  <c r="D24" i="39"/>
  <c r="D26" i="39"/>
  <c r="D27" i="39"/>
  <c r="D28" i="39"/>
  <c r="D29" i="39"/>
  <c r="D30" i="39"/>
  <c r="D31" i="39"/>
  <c r="D32" i="39"/>
  <c r="D33" i="39"/>
  <c r="D34" i="39"/>
  <c r="D35" i="39"/>
  <c r="D36" i="39"/>
  <c r="D37" i="39"/>
  <c r="D39" i="39"/>
  <c r="D40" i="39"/>
  <c r="D41" i="39"/>
  <c r="D43" i="39"/>
  <c r="D44" i="39"/>
  <c r="D45" i="39"/>
  <c r="D47" i="39"/>
  <c r="D48" i="39"/>
  <c r="D49" i="39"/>
  <c r="D50" i="39"/>
  <c r="D51" i="39"/>
  <c r="D52" i="39"/>
  <c r="D53" i="39"/>
  <c r="D54" i="39"/>
  <c r="D55" i="39"/>
  <c r="D56" i="39"/>
  <c r="D57" i="39"/>
  <c r="D58" i="39"/>
  <c r="F56" i="39"/>
  <c r="B56" i="39"/>
  <c r="A56" i="39"/>
  <c r="F55" i="39"/>
  <c r="B55" i="39"/>
  <c r="A55" i="39"/>
  <c r="F54" i="39"/>
  <c r="B54" i="39"/>
  <c r="A54" i="39"/>
  <c r="F53" i="39"/>
  <c r="B53" i="39"/>
  <c r="A53" i="39"/>
  <c r="F52" i="39"/>
  <c r="B52" i="39"/>
  <c r="A52" i="39"/>
  <c r="F51" i="39"/>
  <c r="B51" i="39"/>
  <c r="A51" i="39"/>
  <c r="F50" i="39"/>
  <c r="B50" i="39"/>
  <c r="A50" i="39"/>
  <c r="F49" i="39"/>
  <c r="B49" i="39"/>
  <c r="A49" i="39"/>
  <c r="F48" i="39"/>
  <c r="B48" i="39"/>
  <c r="A48" i="39"/>
  <c r="F47" i="39"/>
  <c r="B47" i="39"/>
  <c r="A47" i="39"/>
  <c r="B46" i="39"/>
  <c r="F44" i="39"/>
  <c r="B44" i="39"/>
  <c r="A44" i="39"/>
  <c r="F43" i="39"/>
  <c r="B43" i="39"/>
  <c r="A43" i="39"/>
  <c r="B42" i="39"/>
  <c r="F40" i="39"/>
  <c r="B40" i="39"/>
  <c r="A40" i="39"/>
  <c r="F39" i="39"/>
  <c r="B39" i="39"/>
  <c r="A39" i="39"/>
  <c r="B38" i="39"/>
  <c r="F36" i="39"/>
  <c r="B36" i="39"/>
  <c r="A36" i="39"/>
  <c r="F35" i="39"/>
  <c r="B35" i="39"/>
  <c r="A35" i="39"/>
  <c r="F34" i="39"/>
  <c r="B34" i="39"/>
  <c r="A34" i="39"/>
  <c r="F33" i="39"/>
  <c r="B33" i="39"/>
  <c r="A33" i="39"/>
  <c r="F32" i="39"/>
  <c r="B32" i="39"/>
  <c r="A32" i="39"/>
  <c r="F31" i="39"/>
  <c r="B31" i="39"/>
  <c r="A31" i="39"/>
  <c r="F30" i="39"/>
  <c r="B30" i="39"/>
  <c r="A30" i="39"/>
  <c r="F29" i="39"/>
  <c r="B29" i="39"/>
  <c r="A29" i="39"/>
  <c r="F28" i="39"/>
  <c r="B28" i="39"/>
  <c r="A28" i="39"/>
  <c r="F27" i="39"/>
  <c r="B27" i="39"/>
  <c r="A27" i="39"/>
  <c r="F26" i="39"/>
  <c r="B26" i="39"/>
  <c r="A26" i="39"/>
  <c r="B25" i="39"/>
  <c r="F23" i="39"/>
  <c r="B23" i="39"/>
  <c r="A23" i="39"/>
  <c r="F22" i="39"/>
  <c r="B22" i="39"/>
  <c r="A22" i="39"/>
  <c r="F21" i="39"/>
  <c r="B21" i="39"/>
  <c r="A21" i="39"/>
  <c r="F20" i="39"/>
  <c r="B20" i="39"/>
  <c r="A20" i="39"/>
  <c r="F19" i="39"/>
  <c r="B19" i="39"/>
  <c r="A19" i="39"/>
  <c r="B18" i="39"/>
  <c r="C5" i="39"/>
  <c r="C9" i="39"/>
  <c r="C6" i="39"/>
  <c r="B6" i="39"/>
  <c r="B5" i="39"/>
  <c r="C4" i="39"/>
  <c r="B4" i="39"/>
  <c r="C3" i="39"/>
  <c r="B3" i="39"/>
  <c r="C2" i="39"/>
  <c r="B2" i="39"/>
  <c r="B1" i="39"/>
  <c r="C19" i="38"/>
  <c r="C20" i="38"/>
  <c r="C21" i="38"/>
  <c r="C22" i="38"/>
  <c r="C23" i="38"/>
  <c r="C24" i="38"/>
  <c r="C26" i="38"/>
  <c r="C27" i="38"/>
  <c r="C28" i="38"/>
  <c r="C29" i="38"/>
  <c r="C30" i="38"/>
  <c r="C31" i="38"/>
  <c r="C32" i="38"/>
  <c r="C33" i="38"/>
  <c r="C34" i="38"/>
  <c r="C35" i="38"/>
  <c r="C36" i="38"/>
  <c r="C37" i="38"/>
  <c r="C39" i="38"/>
  <c r="C40" i="38"/>
  <c r="C41" i="38"/>
  <c r="C43" i="38"/>
  <c r="C44" i="38"/>
  <c r="C45" i="38"/>
  <c r="C47" i="38"/>
  <c r="C48" i="38"/>
  <c r="C49" i="38"/>
  <c r="C50" i="38"/>
  <c r="C51" i="38"/>
  <c r="C52" i="38"/>
  <c r="C53" i="38"/>
  <c r="C54" i="38"/>
  <c r="C55" i="38"/>
  <c r="C56" i="38"/>
  <c r="C57" i="38"/>
  <c r="C58" i="38"/>
  <c r="C8" i="38"/>
  <c r="E19" i="38"/>
  <c r="E20" i="38"/>
  <c r="E21" i="38"/>
  <c r="E22" i="38"/>
  <c r="E23" i="38"/>
  <c r="E24" i="38"/>
  <c r="E26" i="38"/>
  <c r="E27" i="38"/>
  <c r="E28" i="38"/>
  <c r="E29" i="38"/>
  <c r="E30" i="38"/>
  <c r="E31" i="38"/>
  <c r="E32" i="38"/>
  <c r="E33" i="38"/>
  <c r="E34" i="38"/>
  <c r="E35" i="38"/>
  <c r="E36" i="38"/>
  <c r="E37" i="38"/>
  <c r="E39" i="38"/>
  <c r="E40" i="38"/>
  <c r="E41" i="38"/>
  <c r="E43" i="38"/>
  <c r="E44" i="38"/>
  <c r="E45" i="38"/>
  <c r="E47" i="38"/>
  <c r="E48" i="38"/>
  <c r="E49" i="38"/>
  <c r="E50" i="38"/>
  <c r="E51" i="38"/>
  <c r="E52" i="38"/>
  <c r="E53" i="38"/>
  <c r="E54" i="38"/>
  <c r="E55" i="38"/>
  <c r="E56" i="38"/>
  <c r="E57" i="38"/>
  <c r="E58" i="38"/>
  <c r="F58" i="38"/>
  <c r="C67" i="38"/>
  <c r="F57" i="38"/>
  <c r="C66" i="38"/>
  <c r="F45" i="38"/>
  <c r="C65" i="38"/>
  <c r="F41" i="38"/>
  <c r="C64" i="38"/>
  <c r="F37" i="38"/>
  <c r="C63" i="38"/>
  <c r="F24" i="38"/>
  <c r="C62" i="38"/>
  <c r="D19" i="38"/>
  <c r="D20" i="38"/>
  <c r="D21" i="38"/>
  <c r="D22" i="38"/>
  <c r="D23" i="38"/>
  <c r="D24" i="38"/>
  <c r="D26" i="38"/>
  <c r="D27" i="38"/>
  <c r="D28" i="38"/>
  <c r="D29" i="38"/>
  <c r="D30" i="38"/>
  <c r="D31" i="38"/>
  <c r="D32" i="38"/>
  <c r="D33" i="38"/>
  <c r="D34" i="38"/>
  <c r="D35" i="38"/>
  <c r="D36" i="38"/>
  <c r="D37" i="38"/>
  <c r="D39" i="38"/>
  <c r="D40" i="38"/>
  <c r="D41" i="38"/>
  <c r="D43" i="38"/>
  <c r="D44" i="38"/>
  <c r="D45" i="38"/>
  <c r="D47" i="38"/>
  <c r="D48" i="38"/>
  <c r="D49" i="38"/>
  <c r="D50" i="38"/>
  <c r="D51" i="38"/>
  <c r="D52" i="38"/>
  <c r="D53" i="38"/>
  <c r="D54" i="38"/>
  <c r="D55" i="38"/>
  <c r="D56" i="38"/>
  <c r="D57" i="38"/>
  <c r="D58" i="38"/>
  <c r="F56" i="38"/>
  <c r="B56" i="38"/>
  <c r="A56" i="38"/>
  <c r="F55" i="38"/>
  <c r="B55" i="38"/>
  <c r="A55" i="38"/>
  <c r="F54" i="38"/>
  <c r="B54" i="38"/>
  <c r="A54" i="38"/>
  <c r="F53" i="38"/>
  <c r="B53" i="38"/>
  <c r="A53" i="38"/>
  <c r="F52" i="38"/>
  <c r="B52" i="38"/>
  <c r="A52" i="38"/>
  <c r="F51" i="38"/>
  <c r="B51" i="38"/>
  <c r="A51" i="38"/>
  <c r="F50" i="38"/>
  <c r="B50" i="38"/>
  <c r="A50" i="38"/>
  <c r="F49" i="38"/>
  <c r="B49" i="38"/>
  <c r="A49" i="38"/>
  <c r="F48" i="38"/>
  <c r="B48" i="38"/>
  <c r="A48" i="38"/>
  <c r="F47" i="38"/>
  <c r="B47" i="38"/>
  <c r="A47" i="38"/>
  <c r="B46" i="38"/>
  <c r="F44" i="38"/>
  <c r="B44" i="38"/>
  <c r="A44" i="38"/>
  <c r="F43" i="38"/>
  <c r="B43" i="38"/>
  <c r="A43" i="38"/>
  <c r="B42" i="38"/>
  <c r="F40" i="38"/>
  <c r="B40" i="38"/>
  <c r="A40" i="38"/>
  <c r="F39" i="38"/>
  <c r="B39" i="38"/>
  <c r="A39" i="38"/>
  <c r="B38" i="38"/>
  <c r="F36" i="38"/>
  <c r="B36" i="38"/>
  <c r="A36" i="38"/>
  <c r="F35" i="38"/>
  <c r="B35" i="38"/>
  <c r="A35" i="38"/>
  <c r="F34" i="38"/>
  <c r="B34" i="38"/>
  <c r="A34" i="38"/>
  <c r="F33" i="38"/>
  <c r="B33" i="38"/>
  <c r="A33" i="38"/>
  <c r="F32" i="38"/>
  <c r="B32" i="38"/>
  <c r="A32" i="38"/>
  <c r="F31" i="38"/>
  <c r="B31" i="38"/>
  <c r="A31" i="38"/>
  <c r="F30" i="38"/>
  <c r="B30" i="38"/>
  <c r="A30" i="38"/>
  <c r="F29" i="38"/>
  <c r="B29" i="38"/>
  <c r="A29" i="38"/>
  <c r="F28" i="38"/>
  <c r="B28" i="38"/>
  <c r="A28" i="38"/>
  <c r="F27" i="38"/>
  <c r="B27" i="38"/>
  <c r="A27" i="38"/>
  <c r="F26" i="38"/>
  <c r="B26" i="38"/>
  <c r="A26" i="38"/>
  <c r="B25" i="38"/>
  <c r="F23" i="38"/>
  <c r="B23" i="38"/>
  <c r="A23" i="38"/>
  <c r="F22" i="38"/>
  <c r="B22" i="38"/>
  <c r="A22" i="38"/>
  <c r="F21" i="38"/>
  <c r="B21" i="38"/>
  <c r="A21" i="38"/>
  <c r="F20" i="38"/>
  <c r="B20" i="38"/>
  <c r="A20" i="38"/>
  <c r="F19" i="38"/>
  <c r="B19" i="38"/>
  <c r="A19" i="38"/>
  <c r="B18" i="38"/>
  <c r="C5" i="38"/>
  <c r="C9" i="38"/>
  <c r="C6" i="38"/>
  <c r="B6" i="38"/>
  <c r="B5" i="38"/>
  <c r="C4" i="38"/>
  <c r="B4" i="38"/>
  <c r="C3" i="38"/>
  <c r="B3" i="38"/>
  <c r="C2" i="38"/>
  <c r="B2" i="38"/>
  <c r="B1" i="38"/>
  <c r="C19" i="37"/>
  <c r="C20" i="37"/>
  <c r="C21" i="37"/>
  <c r="C22" i="37"/>
  <c r="C23" i="37"/>
  <c r="C24" i="37"/>
  <c r="C26" i="37"/>
  <c r="C27" i="37"/>
  <c r="C28" i="37"/>
  <c r="C29" i="37"/>
  <c r="C30" i="37"/>
  <c r="C31" i="37"/>
  <c r="C32" i="37"/>
  <c r="C33" i="37"/>
  <c r="C34" i="37"/>
  <c r="C35" i="37"/>
  <c r="C36" i="37"/>
  <c r="C37" i="37"/>
  <c r="C39" i="37"/>
  <c r="C40" i="37"/>
  <c r="C41" i="37"/>
  <c r="C43" i="37"/>
  <c r="C44" i="37"/>
  <c r="C45" i="37"/>
  <c r="C47" i="37"/>
  <c r="C48" i="37"/>
  <c r="C49" i="37"/>
  <c r="C50" i="37"/>
  <c r="C51" i="37"/>
  <c r="C52" i="37"/>
  <c r="C53" i="37"/>
  <c r="C54" i="37"/>
  <c r="C55" i="37"/>
  <c r="C56" i="37"/>
  <c r="C57" i="37"/>
  <c r="C58" i="37"/>
  <c r="C8" i="37"/>
  <c r="E19" i="37"/>
  <c r="E20" i="37"/>
  <c r="E21" i="37"/>
  <c r="E22" i="37"/>
  <c r="E23" i="37"/>
  <c r="E24" i="37"/>
  <c r="E26" i="37"/>
  <c r="E27" i="37"/>
  <c r="E28" i="37"/>
  <c r="E29" i="37"/>
  <c r="E30" i="37"/>
  <c r="E31" i="37"/>
  <c r="E32" i="37"/>
  <c r="E33" i="37"/>
  <c r="E34" i="37"/>
  <c r="E35" i="37"/>
  <c r="E36" i="37"/>
  <c r="E37" i="37"/>
  <c r="E39" i="37"/>
  <c r="E40" i="37"/>
  <c r="E41" i="37"/>
  <c r="E43" i="37"/>
  <c r="E44" i="37"/>
  <c r="E45" i="37"/>
  <c r="E47" i="37"/>
  <c r="E48" i="37"/>
  <c r="E49" i="37"/>
  <c r="E50" i="37"/>
  <c r="E51" i="37"/>
  <c r="E52" i="37"/>
  <c r="E53" i="37"/>
  <c r="E54" i="37"/>
  <c r="E55" i="37"/>
  <c r="E56" i="37"/>
  <c r="E57" i="37"/>
  <c r="E58" i="37"/>
  <c r="F58" i="37"/>
  <c r="C67" i="37"/>
  <c r="F57" i="37"/>
  <c r="C66" i="37"/>
  <c r="F45" i="37"/>
  <c r="C65" i="37"/>
  <c r="F41" i="37"/>
  <c r="C64" i="37"/>
  <c r="F37" i="37"/>
  <c r="C63" i="37"/>
  <c r="F24" i="37"/>
  <c r="C62" i="37"/>
  <c r="D19" i="37"/>
  <c r="D20" i="37"/>
  <c r="D21" i="37"/>
  <c r="D22" i="37"/>
  <c r="D23" i="37"/>
  <c r="D24" i="37"/>
  <c r="D26" i="37"/>
  <c r="D27" i="37"/>
  <c r="D28" i="37"/>
  <c r="D29" i="37"/>
  <c r="D30" i="37"/>
  <c r="D31" i="37"/>
  <c r="D32" i="37"/>
  <c r="D33" i="37"/>
  <c r="D34" i="37"/>
  <c r="D35" i="37"/>
  <c r="D36" i="37"/>
  <c r="D37" i="37"/>
  <c r="D39" i="37"/>
  <c r="D40" i="37"/>
  <c r="D41" i="37"/>
  <c r="D43" i="37"/>
  <c r="D44" i="37"/>
  <c r="D45" i="37"/>
  <c r="D47" i="37"/>
  <c r="D48" i="37"/>
  <c r="D49" i="37"/>
  <c r="D50" i="37"/>
  <c r="D51" i="37"/>
  <c r="D52" i="37"/>
  <c r="D53" i="37"/>
  <c r="D54" i="37"/>
  <c r="D55" i="37"/>
  <c r="D56" i="37"/>
  <c r="D57" i="37"/>
  <c r="D58" i="37"/>
  <c r="F56" i="37"/>
  <c r="B56" i="37"/>
  <c r="A56" i="37"/>
  <c r="F55" i="37"/>
  <c r="B55" i="37"/>
  <c r="A55" i="37"/>
  <c r="F54" i="37"/>
  <c r="B54" i="37"/>
  <c r="A54" i="37"/>
  <c r="F53" i="37"/>
  <c r="B53" i="37"/>
  <c r="A53" i="37"/>
  <c r="F52" i="37"/>
  <c r="B52" i="37"/>
  <c r="A52" i="37"/>
  <c r="F51" i="37"/>
  <c r="B51" i="37"/>
  <c r="A51" i="37"/>
  <c r="F50" i="37"/>
  <c r="B50" i="37"/>
  <c r="A50" i="37"/>
  <c r="F49" i="37"/>
  <c r="B49" i="37"/>
  <c r="A49" i="37"/>
  <c r="F48" i="37"/>
  <c r="B48" i="37"/>
  <c r="A48" i="37"/>
  <c r="F47" i="37"/>
  <c r="B47" i="37"/>
  <c r="A47" i="37"/>
  <c r="B46" i="37"/>
  <c r="F44" i="37"/>
  <c r="B44" i="37"/>
  <c r="A44" i="37"/>
  <c r="F43" i="37"/>
  <c r="B43" i="37"/>
  <c r="A43" i="37"/>
  <c r="B42" i="37"/>
  <c r="F40" i="37"/>
  <c r="B40" i="37"/>
  <c r="A40" i="37"/>
  <c r="F39" i="37"/>
  <c r="B39" i="37"/>
  <c r="A39" i="37"/>
  <c r="B38" i="37"/>
  <c r="F36" i="37"/>
  <c r="B36" i="37"/>
  <c r="A36" i="37"/>
  <c r="F35" i="37"/>
  <c r="B35" i="37"/>
  <c r="A35" i="37"/>
  <c r="F34" i="37"/>
  <c r="B34" i="37"/>
  <c r="A34" i="37"/>
  <c r="F33" i="37"/>
  <c r="B33" i="37"/>
  <c r="A33" i="37"/>
  <c r="F32" i="37"/>
  <c r="B32" i="37"/>
  <c r="A32" i="37"/>
  <c r="F31" i="37"/>
  <c r="B31" i="37"/>
  <c r="A31" i="37"/>
  <c r="F30" i="37"/>
  <c r="B30" i="37"/>
  <c r="A30" i="37"/>
  <c r="F29" i="37"/>
  <c r="B29" i="37"/>
  <c r="A29" i="37"/>
  <c r="F28" i="37"/>
  <c r="B28" i="37"/>
  <c r="A28" i="37"/>
  <c r="F27" i="37"/>
  <c r="B27" i="37"/>
  <c r="A27" i="37"/>
  <c r="F26" i="37"/>
  <c r="B26" i="37"/>
  <c r="A26" i="37"/>
  <c r="B25" i="37"/>
  <c r="F23" i="37"/>
  <c r="B23" i="37"/>
  <c r="A23" i="37"/>
  <c r="F22" i="37"/>
  <c r="B22" i="37"/>
  <c r="A22" i="37"/>
  <c r="F21" i="37"/>
  <c r="B21" i="37"/>
  <c r="A21" i="37"/>
  <c r="F20" i="37"/>
  <c r="B20" i="37"/>
  <c r="A20" i="37"/>
  <c r="F19" i="37"/>
  <c r="B19" i="37"/>
  <c r="A19" i="37"/>
  <c r="B18" i="37"/>
  <c r="C5" i="37"/>
  <c r="C9" i="37"/>
  <c r="C6" i="37"/>
  <c r="B6" i="37"/>
  <c r="B5" i="37"/>
  <c r="C4" i="37"/>
  <c r="B4" i="37"/>
  <c r="C3" i="37"/>
  <c r="B3" i="37"/>
  <c r="C2" i="37"/>
  <c r="B2" i="37"/>
  <c r="B1" i="37"/>
  <c r="C19" i="35"/>
  <c r="C20" i="35"/>
  <c r="C21" i="35"/>
  <c r="C22" i="35"/>
  <c r="C23" i="35"/>
  <c r="C24" i="35"/>
  <c r="C26" i="35"/>
  <c r="C27" i="35"/>
  <c r="C28" i="35"/>
  <c r="C29" i="35"/>
  <c r="C30" i="35"/>
  <c r="C31" i="35"/>
  <c r="C32" i="35"/>
  <c r="C33" i="35"/>
  <c r="C34" i="35"/>
  <c r="C35" i="35"/>
  <c r="C36" i="35"/>
  <c r="C37" i="35"/>
  <c r="C39" i="35"/>
  <c r="C40" i="35"/>
  <c r="C41" i="35"/>
  <c r="C43" i="35"/>
  <c r="C44" i="35"/>
  <c r="C45" i="35"/>
  <c r="C47" i="35"/>
  <c r="C48" i="35"/>
  <c r="C49" i="35"/>
  <c r="C50" i="35"/>
  <c r="C51" i="35"/>
  <c r="C52" i="35"/>
  <c r="C53" i="35"/>
  <c r="C54" i="35"/>
  <c r="C55" i="35"/>
  <c r="C56" i="35"/>
  <c r="C57" i="35"/>
  <c r="C58" i="35"/>
  <c r="C8" i="35"/>
  <c r="E19" i="35"/>
  <c r="E20" i="35"/>
  <c r="E21" i="35"/>
  <c r="E22" i="35"/>
  <c r="E23" i="35"/>
  <c r="E24" i="35"/>
  <c r="E26" i="35"/>
  <c r="E27" i="35"/>
  <c r="E28" i="35"/>
  <c r="E29" i="35"/>
  <c r="E30" i="35"/>
  <c r="E31" i="35"/>
  <c r="E32" i="35"/>
  <c r="E33" i="35"/>
  <c r="E34" i="35"/>
  <c r="E35" i="35"/>
  <c r="E36" i="35"/>
  <c r="E37" i="35"/>
  <c r="E39" i="35"/>
  <c r="E40" i="35"/>
  <c r="E41" i="35"/>
  <c r="E43" i="35"/>
  <c r="E44" i="35"/>
  <c r="E45" i="35"/>
  <c r="E47" i="35"/>
  <c r="E48" i="35"/>
  <c r="E49" i="35"/>
  <c r="E50" i="35"/>
  <c r="E51" i="35"/>
  <c r="E52" i="35"/>
  <c r="E53" i="35"/>
  <c r="E54" i="35"/>
  <c r="E55" i="35"/>
  <c r="E56" i="35"/>
  <c r="E57" i="35"/>
  <c r="E58" i="35"/>
  <c r="F58" i="35"/>
  <c r="C67" i="35"/>
  <c r="F57" i="35"/>
  <c r="C66" i="35"/>
  <c r="F45" i="35"/>
  <c r="C65" i="35"/>
  <c r="F41" i="35"/>
  <c r="C64" i="35"/>
  <c r="F37" i="35"/>
  <c r="C63" i="35"/>
  <c r="F24" i="35"/>
  <c r="C62" i="35"/>
  <c r="D19" i="35"/>
  <c r="D20" i="35"/>
  <c r="D21" i="35"/>
  <c r="D22" i="35"/>
  <c r="D23" i="35"/>
  <c r="D24" i="35"/>
  <c r="D26" i="35"/>
  <c r="D27" i="35"/>
  <c r="D28" i="35"/>
  <c r="D29" i="35"/>
  <c r="D30" i="35"/>
  <c r="D31" i="35"/>
  <c r="D32" i="35"/>
  <c r="D33" i="35"/>
  <c r="D34" i="35"/>
  <c r="D35" i="35"/>
  <c r="D36" i="35"/>
  <c r="D37" i="35"/>
  <c r="D39" i="35"/>
  <c r="D40" i="35"/>
  <c r="D41" i="35"/>
  <c r="D43" i="35"/>
  <c r="D44" i="35"/>
  <c r="D45" i="35"/>
  <c r="D47" i="35"/>
  <c r="D48" i="35"/>
  <c r="D49" i="35"/>
  <c r="D50" i="35"/>
  <c r="D51" i="35"/>
  <c r="D52" i="35"/>
  <c r="D53" i="35"/>
  <c r="D54" i="35"/>
  <c r="D55" i="35"/>
  <c r="D56" i="35"/>
  <c r="D57" i="35"/>
  <c r="D58" i="35"/>
  <c r="F56" i="35"/>
  <c r="B56" i="35"/>
  <c r="A56" i="35"/>
  <c r="F55" i="35"/>
  <c r="B55" i="35"/>
  <c r="A55" i="35"/>
  <c r="F54" i="35"/>
  <c r="B54" i="35"/>
  <c r="A54" i="35"/>
  <c r="F53" i="35"/>
  <c r="B53" i="35"/>
  <c r="A53" i="35"/>
  <c r="F52" i="35"/>
  <c r="B52" i="35"/>
  <c r="A52" i="35"/>
  <c r="F51" i="35"/>
  <c r="B51" i="35"/>
  <c r="A51" i="35"/>
  <c r="F50" i="35"/>
  <c r="B50" i="35"/>
  <c r="A50" i="35"/>
  <c r="F49" i="35"/>
  <c r="B49" i="35"/>
  <c r="A49" i="35"/>
  <c r="F48" i="35"/>
  <c r="B48" i="35"/>
  <c r="A48" i="35"/>
  <c r="F47" i="35"/>
  <c r="B47" i="35"/>
  <c r="A47" i="35"/>
  <c r="B46" i="35"/>
  <c r="F44" i="35"/>
  <c r="B44" i="35"/>
  <c r="A44" i="35"/>
  <c r="F43" i="35"/>
  <c r="B43" i="35"/>
  <c r="A43" i="35"/>
  <c r="B42" i="35"/>
  <c r="F40" i="35"/>
  <c r="B40" i="35"/>
  <c r="A40" i="35"/>
  <c r="F39" i="35"/>
  <c r="B39" i="35"/>
  <c r="A39" i="35"/>
  <c r="B38" i="35"/>
  <c r="F36" i="35"/>
  <c r="B36" i="35"/>
  <c r="A36" i="35"/>
  <c r="F35" i="35"/>
  <c r="B35" i="35"/>
  <c r="A35" i="35"/>
  <c r="F34" i="35"/>
  <c r="B34" i="35"/>
  <c r="A34" i="35"/>
  <c r="F33" i="35"/>
  <c r="B33" i="35"/>
  <c r="A33" i="35"/>
  <c r="F32" i="35"/>
  <c r="B32" i="35"/>
  <c r="A32" i="35"/>
  <c r="F31" i="35"/>
  <c r="B31" i="35"/>
  <c r="A31" i="35"/>
  <c r="F30" i="35"/>
  <c r="B30" i="35"/>
  <c r="A30" i="35"/>
  <c r="F29" i="35"/>
  <c r="B29" i="35"/>
  <c r="A29" i="35"/>
  <c r="F28" i="35"/>
  <c r="B28" i="35"/>
  <c r="A28" i="35"/>
  <c r="F27" i="35"/>
  <c r="B27" i="35"/>
  <c r="A27" i="35"/>
  <c r="F26" i="35"/>
  <c r="B26" i="35"/>
  <c r="A26" i="35"/>
  <c r="B25" i="35"/>
  <c r="F23" i="35"/>
  <c r="B23" i="35"/>
  <c r="A23" i="35"/>
  <c r="F22" i="35"/>
  <c r="B22" i="35"/>
  <c r="A22" i="35"/>
  <c r="F21" i="35"/>
  <c r="B21" i="35"/>
  <c r="A21" i="35"/>
  <c r="F20" i="35"/>
  <c r="B20" i="35"/>
  <c r="A20" i="35"/>
  <c r="F19" i="35"/>
  <c r="B19" i="35"/>
  <c r="A19" i="35"/>
  <c r="B18" i="35"/>
  <c r="C5" i="35"/>
  <c r="C9" i="35"/>
  <c r="C6" i="35"/>
  <c r="B6" i="35"/>
  <c r="B5" i="35"/>
  <c r="C4" i="35"/>
  <c r="B4" i="35"/>
  <c r="C3" i="35"/>
  <c r="B3" i="35"/>
  <c r="C2" i="35"/>
  <c r="B2" i="35"/>
  <c r="B1" i="35"/>
  <c r="C19" i="34"/>
  <c r="C20" i="34"/>
  <c r="C21" i="34"/>
  <c r="C22" i="34"/>
  <c r="C23" i="34"/>
  <c r="C24" i="34"/>
  <c r="C26" i="34"/>
  <c r="C27" i="34"/>
  <c r="C28" i="34"/>
  <c r="C29" i="34"/>
  <c r="C30" i="34"/>
  <c r="C31" i="34"/>
  <c r="C32" i="34"/>
  <c r="C33" i="34"/>
  <c r="C34" i="34"/>
  <c r="C35" i="34"/>
  <c r="C36" i="34"/>
  <c r="C37" i="34"/>
  <c r="C39" i="34"/>
  <c r="C40" i="34"/>
  <c r="C41" i="34"/>
  <c r="C43" i="34"/>
  <c r="C44" i="34"/>
  <c r="C45" i="34"/>
  <c r="C47" i="34"/>
  <c r="C48" i="34"/>
  <c r="C49" i="34"/>
  <c r="C50" i="34"/>
  <c r="C51" i="34"/>
  <c r="C52" i="34"/>
  <c r="C53" i="34"/>
  <c r="C54" i="34"/>
  <c r="C55" i="34"/>
  <c r="C56" i="34"/>
  <c r="C57" i="34"/>
  <c r="C58" i="34"/>
  <c r="C8" i="34"/>
  <c r="E19" i="34"/>
  <c r="E20" i="34"/>
  <c r="E21" i="34"/>
  <c r="E22" i="34"/>
  <c r="E23" i="34"/>
  <c r="E24" i="34"/>
  <c r="E26" i="34"/>
  <c r="E27" i="34"/>
  <c r="E28" i="34"/>
  <c r="E29" i="34"/>
  <c r="E30" i="34"/>
  <c r="E31" i="34"/>
  <c r="E32" i="34"/>
  <c r="E33" i="34"/>
  <c r="E34" i="34"/>
  <c r="E35" i="34"/>
  <c r="E36" i="34"/>
  <c r="E37" i="34"/>
  <c r="E39" i="34"/>
  <c r="E40" i="34"/>
  <c r="E41" i="34"/>
  <c r="E43" i="34"/>
  <c r="E44" i="34"/>
  <c r="E45" i="34"/>
  <c r="E47" i="34"/>
  <c r="E48" i="34"/>
  <c r="E49" i="34"/>
  <c r="E50" i="34"/>
  <c r="E51" i="34"/>
  <c r="E52" i="34"/>
  <c r="E53" i="34"/>
  <c r="E54" i="34"/>
  <c r="E55" i="34"/>
  <c r="E56" i="34"/>
  <c r="E57" i="34"/>
  <c r="E58" i="34"/>
  <c r="F58" i="34"/>
  <c r="C67" i="34"/>
  <c r="F57" i="34"/>
  <c r="C66" i="34"/>
  <c r="F45" i="34"/>
  <c r="C65" i="34"/>
  <c r="F41" i="34"/>
  <c r="C64" i="34"/>
  <c r="F37" i="34"/>
  <c r="C63" i="34"/>
  <c r="F24" i="34"/>
  <c r="C62" i="34"/>
  <c r="D19" i="34"/>
  <c r="D20" i="34"/>
  <c r="D21" i="34"/>
  <c r="D22" i="34"/>
  <c r="D23" i="34"/>
  <c r="D24" i="34"/>
  <c r="D26" i="34"/>
  <c r="D27" i="34"/>
  <c r="D28" i="34"/>
  <c r="D29" i="34"/>
  <c r="D30" i="34"/>
  <c r="D31" i="34"/>
  <c r="D32" i="34"/>
  <c r="D33" i="34"/>
  <c r="D34" i="34"/>
  <c r="D35" i="34"/>
  <c r="D36" i="34"/>
  <c r="D37" i="34"/>
  <c r="D39" i="34"/>
  <c r="D40" i="34"/>
  <c r="D41" i="34"/>
  <c r="D43" i="34"/>
  <c r="D44" i="34"/>
  <c r="D45" i="34"/>
  <c r="D47" i="34"/>
  <c r="D48" i="34"/>
  <c r="D49" i="34"/>
  <c r="D50" i="34"/>
  <c r="D51" i="34"/>
  <c r="D52" i="34"/>
  <c r="D53" i="34"/>
  <c r="D54" i="34"/>
  <c r="D55" i="34"/>
  <c r="D56" i="34"/>
  <c r="D57" i="34"/>
  <c r="D58" i="34"/>
  <c r="F56" i="34"/>
  <c r="B56" i="34"/>
  <c r="A56" i="34"/>
  <c r="F55" i="34"/>
  <c r="B55" i="34"/>
  <c r="A55" i="34"/>
  <c r="F54" i="34"/>
  <c r="B54" i="34"/>
  <c r="A54" i="34"/>
  <c r="F53" i="34"/>
  <c r="B53" i="34"/>
  <c r="A53" i="34"/>
  <c r="F52" i="34"/>
  <c r="B52" i="34"/>
  <c r="A52" i="34"/>
  <c r="F51" i="34"/>
  <c r="B51" i="34"/>
  <c r="A51" i="34"/>
  <c r="F50" i="34"/>
  <c r="B50" i="34"/>
  <c r="A50" i="34"/>
  <c r="F49" i="34"/>
  <c r="B49" i="34"/>
  <c r="A49" i="34"/>
  <c r="F48" i="34"/>
  <c r="B48" i="34"/>
  <c r="A48" i="34"/>
  <c r="F47" i="34"/>
  <c r="B47" i="34"/>
  <c r="A47" i="34"/>
  <c r="B46" i="34"/>
  <c r="F44" i="34"/>
  <c r="B44" i="34"/>
  <c r="A44" i="34"/>
  <c r="F43" i="34"/>
  <c r="B43" i="34"/>
  <c r="A43" i="34"/>
  <c r="B42" i="34"/>
  <c r="F40" i="34"/>
  <c r="B40" i="34"/>
  <c r="A40" i="34"/>
  <c r="F39" i="34"/>
  <c r="B39" i="34"/>
  <c r="A39" i="34"/>
  <c r="B38" i="34"/>
  <c r="F36" i="34"/>
  <c r="B36" i="34"/>
  <c r="A36" i="34"/>
  <c r="F35" i="34"/>
  <c r="B35" i="34"/>
  <c r="A35" i="34"/>
  <c r="F34" i="34"/>
  <c r="B34" i="34"/>
  <c r="A34" i="34"/>
  <c r="F33" i="34"/>
  <c r="B33" i="34"/>
  <c r="A33" i="34"/>
  <c r="F32" i="34"/>
  <c r="B32" i="34"/>
  <c r="A32" i="34"/>
  <c r="F31" i="34"/>
  <c r="B31" i="34"/>
  <c r="A31" i="34"/>
  <c r="F30" i="34"/>
  <c r="B30" i="34"/>
  <c r="A30" i="34"/>
  <c r="F29" i="34"/>
  <c r="B29" i="34"/>
  <c r="A29" i="34"/>
  <c r="F28" i="34"/>
  <c r="B28" i="34"/>
  <c r="A28" i="34"/>
  <c r="F27" i="34"/>
  <c r="B27" i="34"/>
  <c r="A27" i="34"/>
  <c r="F26" i="34"/>
  <c r="B26" i="34"/>
  <c r="A26" i="34"/>
  <c r="B25" i="34"/>
  <c r="F23" i="34"/>
  <c r="B23" i="34"/>
  <c r="A23" i="34"/>
  <c r="F22" i="34"/>
  <c r="B22" i="34"/>
  <c r="A22" i="34"/>
  <c r="F21" i="34"/>
  <c r="B21" i="34"/>
  <c r="A21" i="34"/>
  <c r="F20" i="34"/>
  <c r="B20" i="34"/>
  <c r="A20" i="34"/>
  <c r="F19" i="34"/>
  <c r="B19" i="34"/>
  <c r="A19" i="34"/>
  <c r="B18" i="34"/>
  <c r="C5" i="34"/>
  <c r="C9" i="34"/>
  <c r="C6" i="34"/>
  <c r="B6" i="34"/>
  <c r="B5" i="34"/>
  <c r="C4" i="34"/>
  <c r="B4" i="34"/>
  <c r="C3" i="34"/>
  <c r="B3" i="34"/>
  <c r="C2" i="34"/>
  <c r="B2" i="34"/>
  <c r="B1" i="34"/>
  <c r="C19" i="33"/>
  <c r="C20" i="33"/>
  <c r="C21" i="33"/>
  <c r="C22" i="33"/>
  <c r="C23" i="33"/>
  <c r="C24" i="33"/>
  <c r="C26" i="33"/>
  <c r="C27" i="33"/>
  <c r="C28" i="33"/>
  <c r="C29" i="33"/>
  <c r="C30" i="33"/>
  <c r="C31" i="33"/>
  <c r="C32" i="33"/>
  <c r="C33" i="33"/>
  <c r="C34" i="33"/>
  <c r="C35" i="33"/>
  <c r="C36" i="33"/>
  <c r="C37" i="33"/>
  <c r="C39" i="33"/>
  <c r="C40" i="33"/>
  <c r="C41" i="33"/>
  <c r="C43" i="33"/>
  <c r="C44" i="33"/>
  <c r="C45" i="33"/>
  <c r="C47" i="33"/>
  <c r="C48" i="33"/>
  <c r="C49" i="33"/>
  <c r="C50" i="33"/>
  <c r="C51" i="33"/>
  <c r="C52" i="33"/>
  <c r="C53" i="33"/>
  <c r="C54" i="33"/>
  <c r="C55" i="33"/>
  <c r="C56" i="33"/>
  <c r="C57" i="33"/>
  <c r="C58" i="33"/>
  <c r="C8" i="33"/>
  <c r="E19" i="33"/>
  <c r="E20" i="33"/>
  <c r="E21" i="33"/>
  <c r="E22" i="33"/>
  <c r="E23" i="33"/>
  <c r="E24" i="33"/>
  <c r="E26" i="33"/>
  <c r="E27" i="33"/>
  <c r="E28" i="33"/>
  <c r="E29" i="33"/>
  <c r="E30" i="33"/>
  <c r="E31" i="33"/>
  <c r="E32" i="33"/>
  <c r="E33" i="33"/>
  <c r="E34" i="33"/>
  <c r="E35" i="33"/>
  <c r="E36" i="33"/>
  <c r="E37" i="33"/>
  <c r="E39" i="33"/>
  <c r="E40" i="33"/>
  <c r="E41" i="33"/>
  <c r="E43" i="33"/>
  <c r="E44" i="33"/>
  <c r="E45" i="33"/>
  <c r="E47" i="33"/>
  <c r="E48" i="33"/>
  <c r="E49" i="33"/>
  <c r="E50" i="33"/>
  <c r="E51" i="33"/>
  <c r="E52" i="33"/>
  <c r="E53" i="33"/>
  <c r="E54" i="33"/>
  <c r="E55" i="33"/>
  <c r="E56" i="33"/>
  <c r="E57" i="33"/>
  <c r="E58" i="33"/>
  <c r="F58" i="33"/>
  <c r="C67" i="33"/>
  <c r="F57" i="33"/>
  <c r="C66" i="33"/>
  <c r="F45" i="33"/>
  <c r="C65" i="33"/>
  <c r="F41" i="33"/>
  <c r="C64" i="33"/>
  <c r="F37" i="33"/>
  <c r="C63" i="33"/>
  <c r="F24" i="33"/>
  <c r="C62" i="33"/>
  <c r="D19" i="33"/>
  <c r="D20" i="33"/>
  <c r="D21" i="33"/>
  <c r="D22" i="33"/>
  <c r="D23" i="33"/>
  <c r="D24" i="33"/>
  <c r="D26" i="33"/>
  <c r="D27" i="33"/>
  <c r="D28" i="33"/>
  <c r="D29" i="33"/>
  <c r="D30" i="33"/>
  <c r="D31" i="33"/>
  <c r="D32" i="33"/>
  <c r="D33" i="33"/>
  <c r="D34" i="33"/>
  <c r="D35" i="33"/>
  <c r="D36" i="33"/>
  <c r="D37" i="33"/>
  <c r="D39" i="33"/>
  <c r="D40" i="33"/>
  <c r="D41" i="33"/>
  <c r="D43" i="33"/>
  <c r="D44" i="33"/>
  <c r="D45" i="33"/>
  <c r="D47" i="33"/>
  <c r="D48" i="33"/>
  <c r="D49" i="33"/>
  <c r="D50" i="33"/>
  <c r="D51" i="33"/>
  <c r="D52" i="33"/>
  <c r="D53" i="33"/>
  <c r="D54" i="33"/>
  <c r="D55" i="33"/>
  <c r="D56" i="33"/>
  <c r="D57" i="33"/>
  <c r="D58" i="33"/>
  <c r="F56" i="33"/>
  <c r="B56" i="33"/>
  <c r="A56" i="33"/>
  <c r="F55" i="33"/>
  <c r="B55" i="33"/>
  <c r="A55" i="33"/>
  <c r="F54" i="33"/>
  <c r="B54" i="33"/>
  <c r="A54" i="33"/>
  <c r="F53" i="33"/>
  <c r="B53" i="33"/>
  <c r="A53" i="33"/>
  <c r="F52" i="33"/>
  <c r="B52" i="33"/>
  <c r="A52" i="33"/>
  <c r="F51" i="33"/>
  <c r="B51" i="33"/>
  <c r="A51" i="33"/>
  <c r="F50" i="33"/>
  <c r="B50" i="33"/>
  <c r="A50" i="33"/>
  <c r="F49" i="33"/>
  <c r="B49" i="33"/>
  <c r="A49" i="33"/>
  <c r="F48" i="33"/>
  <c r="B48" i="33"/>
  <c r="A48" i="33"/>
  <c r="F47" i="33"/>
  <c r="B47" i="33"/>
  <c r="A47" i="33"/>
  <c r="B46" i="33"/>
  <c r="F44" i="33"/>
  <c r="B44" i="33"/>
  <c r="A44" i="33"/>
  <c r="F43" i="33"/>
  <c r="B43" i="33"/>
  <c r="A43" i="33"/>
  <c r="B42" i="33"/>
  <c r="F40" i="33"/>
  <c r="B40" i="33"/>
  <c r="A40" i="33"/>
  <c r="F39" i="33"/>
  <c r="B39" i="33"/>
  <c r="A39" i="33"/>
  <c r="B38" i="33"/>
  <c r="F36" i="33"/>
  <c r="B36" i="33"/>
  <c r="A36" i="33"/>
  <c r="F35" i="33"/>
  <c r="B35" i="33"/>
  <c r="A35" i="33"/>
  <c r="F34" i="33"/>
  <c r="B34" i="33"/>
  <c r="A34" i="33"/>
  <c r="F33" i="33"/>
  <c r="B33" i="33"/>
  <c r="A33" i="33"/>
  <c r="F32" i="33"/>
  <c r="B32" i="33"/>
  <c r="A32" i="33"/>
  <c r="F31" i="33"/>
  <c r="B31" i="33"/>
  <c r="A31" i="33"/>
  <c r="F30" i="33"/>
  <c r="B30" i="33"/>
  <c r="A30" i="33"/>
  <c r="F29" i="33"/>
  <c r="B29" i="33"/>
  <c r="A29" i="33"/>
  <c r="F28" i="33"/>
  <c r="B28" i="33"/>
  <c r="A28" i="33"/>
  <c r="F27" i="33"/>
  <c r="B27" i="33"/>
  <c r="A27" i="33"/>
  <c r="F26" i="33"/>
  <c r="B26" i="33"/>
  <c r="A26" i="33"/>
  <c r="B25" i="33"/>
  <c r="F23" i="33"/>
  <c r="B23" i="33"/>
  <c r="A23" i="33"/>
  <c r="F22" i="33"/>
  <c r="B22" i="33"/>
  <c r="A22" i="33"/>
  <c r="F21" i="33"/>
  <c r="B21" i="33"/>
  <c r="A21" i="33"/>
  <c r="F20" i="33"/>
  <c r="B20" i="33"/>
  <c r="A20" i="33"/>
  <c r="F19" i="33"/>
  <c r="B19" i="33"/>
  <c r="A19" i="33"/>
  <c r="B18" i="33"/>
  <c r="C5" i="33"/>
  <c r="C9" i="33"/>
  <c r="C6" i="33"/>
  <c r="B6" i="33"/>
  <c r="B5" i="33"/>
  <c r="C4" i="33"/>
  <c r="B4" i="33"/>
  <c r="C3" i="33"/>
  <c r="B3" i="33"/>
  <c r="C2" i="33"/>
  <c r="B2" i="33"/>
  <c r="B1" i="33"/>
  <c r="C19" i="32"/>
  <c r="C20" i="32"/>
  <c r="C21" i="32"/>
  <c r="C22" i="32"/>
  <c r="C23" i="32"/>
  <c r="C24" i="32"/>
  <c r="C26" i="32"/>
  <c r="C27" i="32"/>
  <c r="C28" i="32"/>
  <c r="C29" i="32"/>
  <c r="C30" i="32"/>
  <c r="C31" i="32"/>
  <c r="C32" i="32"/>
  <c r="C33" i="32"/>
  <c r="C34" i="32"/>
  <c r="C35" i="32"/>
  <c r="C36" i="32"/>
  <c r="C37" i="32"/>
  <c r="C39" i="32"/>
  <c r="C40" i="32"/>
  <c r="C41" i="32"/>
  <c r="C43" i="32"/>
  <c r="C44" i="32"/>
  <c r="C45" i="32"/>
  <c r="C47" i="32"/>
  <c r="C48" i="32"/>
  <c r="C49" i="32"/>
  <c r="C50" i="32"/>
  <c r="C51" i="32"/>
  <c r="C52" i="32"/>
  <c r="C53" i="32"/>
  <c r="C54" i="32"/>
  <c r="C55" i="32"/>
  <c r="C56" i="32"/>
  <c r="C57" i="32"/>
  <c r="C58" i="32"/>
  <c r="C8" i="32"/>
  <c r="E19" i="32"/>
  <c r="E20" i="32"/>
  <c r="E21" i="32"/>
  <c r="E22" i="32"/>
  <c r="E23" i="32"/>
  <c r="E24" i="32"/>
  <c r="E26" i="32"/>
  <c r="E27" i="32"/>
  <c r="E28" i="32"/>
  <c r="E29" i="32"/>
  <c r="E30" i="32"/>
  <c r="E31" i="32"/>
  <c r="E32" i="32"/>
  <c r="E33" i="32"/>
  <c r="E34" i="32"/>
  <c r="E35" i="32"/>
  <c r="E36" i="32"/>
  <c r="E37" i="32"/>
  <c r="E39" i="32"/>
  <c r="E40" i="32"/>
  <c r="E41" i="32"/>
  <c r="E43" i="32"/>
  <c r="E44" i="32"/>
  <c r="E45" i="32"/>
  <c r="E47" i="32"/>
  <c r="E48" i="32"/>
  <c r="E49" i="32"/>
  <c r="E50" i="32"/>
  <c r="E51" i="32"/>
  <c r="E52" i="32"/>
  <c r="E53" i="32"/>
  <c r="E54" i="32"/>
  <c r="E55" i="32"/>
  <c r="E56" i="32"/>
  <c r="E57" i="32"/>
  <c r="E58" i="32"/>
  <c r="F58" i="32"/>
  <c r="C67" i="32"/>
  <c r="F57" i="32"/>
  <c r="C66" i="32"/>
  <c r="F45" i="32"/>
  <c r="C65" i="32"/>
  <c r="F41" i="32"/>
  <c r="C64" i="32"/>
  <c r="F37" i="32"/>
  <c r="C63" i="32"/>
  <c r="F24" i="32"/>
  <c r="C62" i="32"/>
  <c r="D19" i="32"/>
  <c r="D20" i="32"/>
  <c r="D21" i="32"/>
  <c r="D22" i="32"/>
  <c r="D23" i="32"/>
  <c r="D24" i="32"/>
  <c r="D26" i="32"/>
  <c r="D27" i="32"/>
  <c r="D28" i="32"/>
  <c r="D29" i="32"/>
  <c r="D30" i="32"/>
  <c r="D31" i="32"/>
  <c r="D32" i="32"/>
  <c r="D33" i="32"/>
  <c r="D34" i="32"/>
  <c r="D35" i="32"/>
  <c r="D36" i="32"/>
  <c r="D37" i="32"/>
  <c r="D39" i="32"/>
  <c r="D40" i="32"/>
  <c r="D41" i="32"/>
  <c r="D43" i="32"/>
  <c r="D44" i="32"/>
  <c r="D45" i="32"/>
  <c r="D47" i="32"/>
  <c r="D48" i="32"/>
  <c r="D49" i="32"/>
  <c r="D50" i="32"/>
  <c r="D51" i="32"/>
  <c r="D52" i="32"/>
  <c r="D53" i="32"/>
  <c r="D54" i="32"/>
  <c r="D55" i="32"/>
  <c r="D56" i="32"/>
  <c r="D57" i="32"/>
  <c r="D58" i="32"/>
  <c r="F56" i="32"/>
  <c r="B56" i="32"/>
  <c r="A56" i="32"/>
  <c r="F55" i="32"/>
  <c r="B55" i="32"/>
  <c r="A55" i="32"/>
  <c r="F54" i="32"/>
  <c r="B54" i="32"/>
  <c r="A54" i="32"/>
  <c r="F53" i="32"/>
  <c r="B53" i="32"/>
  <c r="A53" i="32"/>
  <c r="F52" i="32"/>
  <c r="B52" i="32"/>
  <c r="A52" i="32"/>
  <c r="F51" i="32"/>
  <c r="B51" i="32"/>
  <c r="A51" i="32"/>
  <c r="F50" i="32"/>
  <c r="B50" i="32"/>
  <c r="A50" i="32"/>
  <c r="F49" i="32"/>
  <c r="B49" i="32"/>
  <c r="A49" i="32"/>
  <c r="F48" i="32"/>
  <c r="B48" i="32"/>
  <c r="A48" i="32"/>
  <c r="F47" i="32"/>
  <c r="B47" i="32"/>
  <c r="A47" i="32"/>
  <c r="B46" i="32"/>
  <c r="F44" i="32"/>
  <c r="B44" i="32"/>
  <c r="A44" i="32"/>
  <c r="F43" i="32"/>
  <c r="B43" i="32"/>
  <c r="A43" i="32"/>
  <c r="B42" i="32"/>
  <c r="F40" i="32"/>
  <c r="B40" i="32"/>
  <c r="A40" i="32"/>
  <c r="F39" i="32"/>
  <c r="B39" i="32"/>
  <c r="A39" i="32"/>
  <c r="B38" i="32"/>
  <c r="F36" i="32"/>
  <c r="B36" i="32"/>
  <c r="A36" i="32"/>
  <c r="F35" i="32"/>
  <c r="B35" i="32"/>
  <c r="A35" i="32"/>
  <c r="F34" i="32"/>
  <c r="B34" i="32"/>
  <c r="A34" i="32"/>
  <c r="F33" i="32"/>
  <c r="B33" i="32"/>
  <c r="A33" i="32"/>
  <c r="F32" i="32"/>
  <c r="B32" i="32"/>
  <c r="A32" i="32"/>
  <c r="F31" i="32"/>
  <c r="B31" i="32"/>
  <c r="A31" i="32"/>
  <c r="F30" i="32"/>
  <c r="B30" i="32"/>
  <c r="A30" i="32"/>
  <c r="F29" i="32"/>
  <c r="B29" i="32"/>
  <c r="A29" i="32"/>
  <c r="F28" i="32"/>
  <c r="B28" i="32"/>
  <c r="A28" i="32"/>
  <c r="F27" i="32"/>
  <c r="B27" i="32"/>
  <c r="A27" i="32"/>
  <c r="F26" i="32"/>
  <c r="B26" i="32"/>
  <c r="A26" i="32"/>
  <c r="B25" i="32"/>
  <c r="F23" i="32"/>
  <c r="B23" i="32"/>
  <c r="A23" i="32"/>
  <c r="F22" i="32"/>
  <c r="B22" i="32"/>
  <c r="A22" i="32"/>
  <c r="F21" i="32"/>
  <c r="B21" i="32"/>
  <c r="A21" i="32"/>
  <c r="F20" i="32"/>
  <c r="B20" i="32"/>
  <c r="A20" i="32"/>
  <c r="F19" i="32"/>
  <c r="B19" i="32"/>
  <c r="A19" i="32"/>
  <c r="B18" i="32"/>
  <c r="C5" i="32"/>
  <c r="C9" i="32"/>
  <c r="C6" i="32"/>
  <c r="B6" i="32"/>
  <c r="B5" i="32"/>
  <c r="C4" i="32"/>
  <c r="B4" i="32"/>
  <c r="C3" i="32"/>
  <c r="B3" i="32"/>
  <c r="C2" i="32"/>
  <c r="B2" i="32"/>
  <c r="B1" i="32"/>
  <c r="C19" i="31"/>
  <c r="C20" i="31"/>
  <c r="C21" i="31"/>
  <c r="C22" i="31"/>
  <c r="C23" i="31"/>
  <c r="C24" i="31"/>
  <c r="C26" i="31"/>
  <c r="C27" i="31"/>
  <c r="C28" i="31"/>
  <c r="C29" i="31"/>
  <c r="C30" i="31"/>
  <c r="C31" i="31"/>
  <c r="C32" i="31"/>
  <c r="C33" i="31"/>
  <c r="C34" i="31"/>
  <c r="C35" i="31"/>
  <c r="C36" i="31"/>
  <c r="C37" i="31"/>
  <c r="C39" i="31"/>
  <c r="C40" i="31"/>
  <c r="C41" i="31"/>
  <c r="C43" i="31"/>
  <c r="C44" i="31"/>
  <c r="C45" i="31"/>
  <c r="C47" i="31"/>
  <c r="C48" i="31"/>
  <c r="C49" i="31"/>
  <c r="C50" i="31"/>
  <c r="C51" i="31"/>
  <c r="C52" i="31"/>
  <c r="C53" i="31"/>
  <c r="C54" i="31"/>
  <c r="C55" i="31"/>
  <c r="C56" i="31"/>
  <c r="C57" i="31"/>
  <c r="C58" i="31"/>
  <c r="C8" i="31"/>
  <c r="E19" i="31"/>
  <c r="E20" i="31"/>
  <c r="E21" i="31"/>
  <c r="E22" i="31"/>
  <c r="E23" i="31"/>
  <c r="E24" i="31"/>
  <c r="E26" i="31"/>
  <c r="E27" i="31"/>
  <c r="E28" i="31"/>
  <c r="E29" i="31"/>
  <c r="E30" i="31"/>
  <c r="E31" i="31"/>
  <c r="E32" i="31"/>
  <c r="E33" i="31"/>
  <c r="E34" i="31"/>
  <c r="E35" i="31"/>
  <c r="E36" i="31"/>
  <c r="E37" i="31"/>
  <c r="E39" i="31"/>
  <c r="E40" i="31"/>
  <c r="E41" i="31"/>
  <c r="E43" i="31"/>
  <c r="E44" i="31"/>
  <c r="E45" i="31"/>
  <c r="E47" i="31"/>
  <c r="E48" i="31"/>
  <c r="E49" i="31"/>
  <c r="E50" i="31"/>
  <c r="E51" i="31"/>
  <c r="E52" i="31"/>
  <c r="E53" i="31"/>
  <c r="E54" i="31"/>
  <c r="E55" i="31"/>
  <c r="E56" i="31"/>
  <c r="E57" i="31"/>
  <c r="E58" i="31"/>
  <c r="F58" i="31"/>
  <c r="C67" i="31"/>
  <c r="F57" i="31"/>
  <c r="C66" i="31"/>
  <c r="F45" i="31"/>
  <c r="C65" i="31"/>
  <c r="F41" i="31"/>
  <c r="C64" i="31"/>
  <c r="F37" i="31"/>
  <c r="C63" i="31"/>
  <c r="F24" i="31"/>
  <c r="C62" i="31"/>
  <c r="D19" i="31"/>
  <c r="D20" i="31"/>
  <c r="D21" i="31"/>
  <c r="D22" i="31"/>
  <c r="D23" i="31"/>
  <c r="D24" i="31"/>
  <c r="D26" i="31"/>
  <c r="D27" i="31"/>
  <c r="D28" i="31"/>
  <c r="D29" i="31"/>
  <c r="D30" i="31"/>
  <c r="D31" i="31"/>
  <c r="D32" i="31"/>
  <c r="D33" i="31"/>
  <c r="D34" i="31"/>
  <c r="D35" i="31"/>
  <c r="D36" i="31"/>
  <c r="D37" i="31"/>
  <c r="D39" i="31"/>
  <c r="D40" i="31"/>
  <c r="D41" i="31"/>
  <c r="D43" i="31"/>
  <c r="D44" i="31"/>
  <c r="D45" i="31"/>
  <c r="D47" i="31"/>
  <c r="D48" i="31"/>
  <c r="D49" i="31"/>
  <c r="D50" i="31"/>
  <c r="D51" i="31"/>
  <c r="D52" i="31"/>
  <c r="D53" i="31"/>
  <c r="D54" i="31"/>
  <c r="D55" i="31"/>
  <c r="D56" i="31"/>
  <c r="D57" i="31"/>
  <c r="D58" i="31"/>
  <c r="F56" i="31"/>
  <c r="B56" i="31"/>
  <c r="A56" i="31"/>
  <c r="F55" i="31"/>
  <c r="B55" i="31"/>
  <c r="A55" i="31"/>
  <c r="F54" i="31"/>
  <c r="B54" i="31"/>
  <c r="A54" i="31"/>
  <c r="F53" i="31"/>
  <c r="B53" i="31"/>
  <c r="A53" i="31"/>
  <c r="F52" i="31"/>
  <c r="B52" i="31"/>
  <c r="A52" i="31"/>
  <c r="F51" i="31"/>
  <c r="B51" i="31"/>
  <c r="A51" i="31"/>
  <c r="F50" i="31"/>
  <c r="B50" i="31"/>
  <c r="A50" i="31"/>
  <c r="F49" i="31"/>
  <c r="B49" i="31"/>
  <c r="A49" i="31"/>
  <c r="F48" i="31"/>
  <c r="B48" i="31"/>
  <c r="A48" i="31"/>
  <c r="F47" i="31"/>
  <c r="B47" i="31"/>
  <c r="A47" i="31"/>
  <c r="B46" i="31"/>
  <c r="F44" i="31"/>
  <c r="B44" i="31"/>
  <c r="A44" i="31"/>
  <c r="F43" i="31"/>
  <c r="B43" i="31"/>
  <c r="A43" i="31"/>
  <c r="B42" i="31"/>
  <c r="F40" i="31"/>
  <c r="B40" i="31"/>
  <c r="A40" i="31"/>
  <c r="F39" i="31"/>
  <c r="B39" i="31"/>
  <c r="A39" i="31"/>
  <c r="B38" i="31"/>
  <c r="F36" i="31"/>
  <c r="B36" i="31"/>
  <c r="A36" i="31"/>
  <c r="F35" i="31"/>
  <c r="B35" i="31"/>
  <c r="A35" i="31"/>
  <c r="F34" i="31"/>
  <c r="B34" i="31"/>
  <c r="A34" i="31"/>
  <c r="F33" i="31"/>
  <c r="B33" i="31"/>
  <c r="A33" i="31"/>
  <c r="F32" i="31"/>
  <c r="B32" i="31"/>
  <c r="A32" i="31"/>
  <c r="F31" i="31"/>
  <c r="B31" i="31"/>
  <c r="A31" i="31"/>
  <c r="F30" i="31"/>
  <c r="B30" i="31"/>
  <c r="A30" i="31"/>
  <c r="F29" i="31"/>
  <c r="B29" i="31"/>
  <c r="A29" i="31"/>
  <c r="F28" i="31"/>
  <c r="B28" i="31"/>
  <c r="A28" i="31"/>
  <c r="F27" i="31"/>
  <c r="B27" i="31"/>
  <c r="A27" i="31"/>
  <c r="F26" i="31"/>
  <c r="B26" i="31"/>
  <c r="A26" i="31"/>
  <c r="B25" i="31"/>
  <c r="F23" i="31"/>
  <c r="B23" i="31"/>
  <c r="A23" i="31"/>
  <c r="F22" i="31"/>
  <c r="B22" i="31"/>
  <c r="A22" i="31"/>
  <c r="F21" i="31"/>
  <c r="B21" i="31"/>
  <c r="A21" i="31"/>
  <c r="F20" i="31"/>
  <c r="B20" i="31"/>
  <c r="A20" i="31"/>
  <c r="F19" i="31"/>
  <c r="B19" i="31"/>
  <c r="A19" i="31"/>
  <c r="B18" i="31"/>
  <c r="C5" i="31"/>
  <c r="C9" i="31"/>
  <c r="C6" i="31"/>
  <c r="B6" i="31"/>
  <c r="B5" i="31"/>
  <c r="C4" i="31"/>
  <c r="B4" i="31"/>
  <c r="C3" i="31"/>
  <c r="B3" i="31"/>
  <c r="C2" i="31"/>
  <c r="B2" i="31"/>
  <c r="B1" i="31"/>
  <c r="C5" i="5"/>
  <c r="C9" i="5"/>
  <c r="H12" i="4"/>
  <c r="C6" i="30"/>
  <c r="B47" i="30"/>
  <c r="B48" i="30"/>
  <c r="B49" i="30"/>
  <c r="B50" i="30"/>
  <c r="B51" i="30"/>
  <c r="B52" i="30"/>
  <c r="B53" i="30"/>
  <c r="B54" i="30"/>
  <c r="A47" i="30"/>
  <c r="A48" i="30"/>
  <c r="A49" i="30"/>
  <c r="A50" i="30"/>
  <c r="A51" i="30"/>
  <c r="A52" i="30"/>
  <c r="A53" i="30"/>
  <c r="A54" i="30"/>
  <c r="A46" i="30"/>
  <c r="A45" i="30"/>
  <c r="A42" i="30"/>
  <c r="A41" i="30"/>
  <c r="A38" i="30"/>
  <c r="A37" i="30"/>
  <c r="A34" i="30"/>
  <c r="B34" i="30"/>
  <c r="B26" i="30"/>
  <c r="B27" i="30"/>
  <c r="B28" i="30"/>
  <c r="B29" i="30"/>
  <c r="B30" i="30"/>
  <c r="B31" i="30"/>
  <c r="B32" i="30"/>
  <c r="B33" i="30"/>
  <c r="A27" i="30"/>
  <c r="A28" i="30"/>
  <c r="A29" i="30"/>
  <c r="A30" i="30"/>
  <c r="A31" i="30"/>
  <c r="A32" i="30"/>
  <c r="A33" i="30"/>
  <c r="A25" i="30"/>
  <c r="A26" i="30"/>
  <c r="B46" i="18"/>
  <c r="B47" i="18"/>
  <c r="B48" i="18"/>
  <c r="B49" i="18"/>
  <c r="B50" i="18"/>
  <c r="B51" i="18"/>
  <c r="B52" i="18"/>
  <c r="B53" i="18"/>
  <c r="B54" i="18"/>
  <c r="A54" i="18"/>
  <c r="A46" i="18"/>
  <c r="A47" i="18"/>
  <c r="A48" i="18"/>
  <c r="A49" i="18"/>
  <c r="A50" i="18"/>
  <c r="A51" i="18"/>
  <c r="A52" i="18"/>
  <c r="A53" i="18"/>
  <c r="A45" i="18"/>
  <c r="A42" i="18"/>
  <c r="A41" i="18"/>
  <c r="A38" i="18"/>
  <c r="A37" i="18"/>
  <c r="B25" i="18"/>
  <c r="B26" i="18"/>
  <c r="B27" i="18"/>
  <c r="B28" i="18"/>
  <c r="B29" i="18"/>
  <c r="B30" i="18"/>
  <c r="B31" i="18"/>
  <c r="B32" i="18"/>
  <c r="B33" i="18"/>
  <c r="B34" i="18"/>
  <c r="A26" i="18"/>
  <c r="A27" i="18"/>
  <c r="A28" i="18"/>
  <c r="A29" i="18"/>
  <c r="A30" i="18"/>
  <c r="A31" i="18"/>
  <c r="A32" i="18"/>
  <c r="A33" i="18"/>
  <c r="A34" i="18"/>
  <c r="B48" i="5"/>
  <c r="B49" i="5"/>
  <c r="B50" i="5"/>
  <c r="B51" i="5"/>
  <c r="B52" i="5"/>
  <c r="B53" i="5"/>
  <c r="B54" i="5"/>
  <c r="B55" i="5"/>
  <c r="B56" i="5"/>
  <c r="A48" i="5"/>
  <c r="A49" i="5"/>
  <c r="A50" i="5"/>
  <c r="A51" i="5"/>
  <c r="A52" i="5"/>
  <c r="A53" i="5"/>
  <c r="A54" i="5"/>
  <c r="A55" i="5"/>
  <c r="A56" i="5"/>
  <c r="A47" i="5"/>
  <c r="A44" i="5"/>
  <c r="A43" i="5"/>
  <c r="A40" i="5"/>
  <c r="A39" i="5"/>
  <c r="B28" i="5"/>
  <c r="B29" i="5"/>
  <c r="B30" i="5"/>
  <c r="B31" i="5"/>
  <c r="B32" i="5"/>
  <c r="B33" i="5"/>
  <c r="B34" i="5"/>
  <c r="B35" i="5"/>
  <c r="B36" i="5"/>
  <c r="A27" i="5"/>
  <c r="A28" i="5"/>
  <c r="A29" i="5"/>
  <c r="A30" i="5"/>
  <c r="A31" i="5"/>
  <c r="A32" i="5"/>
  <c r="A33" i="5"/>
  <c r="A34" i="5"/>
  <c r="A35" i="5"/>
  <c r="A36" i="5"/>
  <c r="C48" i="2"/>
  <c r="D48" i="2"/>
  <c r="E48" i="2"/>
  <c r="C49" i="2"/>
  <c r="D49" i="2"/>
  <c r="E49" i="2"/>
  <c r="C50" i="2"/>
  <c r="D50" i="2"/>
  <c r="E50" i="2"/>
  <c r="C51" i="2"/>
  <c r="D51" i="2"/>
  <c r="E51" i="2"/>
  <c r="C52" i="2"/>
  <c r="D52" i="2"/>
  <c r="E52" i="2"/>
  <c r="C53" i="2"/>
  <c r="D53" i="2"/>
  <c r="E53" i="2"/>
  <c r="C54" i="2"/>
  <c r="D54" i="2"/>
  <c r="E54" i="2"/>
  <c r="C55" i="2"/>
  <c r="D55" i="2"/>
  <c r="E55" i="2"/>
  <c r="C56" i="2"/>
  <c r="D56" i="2"/>
  <c r="E56" i="2"/>
  <c r="B48" i="2"/>
  <c r="B49" i="2"/>
  <c r="B50" i="2"/>
  <c r="B51" i="2"/>
  <c r="B52" i="2"/>
  <c r="B53" i="2"/>
  <c r="B54" i="2"/>
  <c r="B55" i="2"/>
  <c r="B56" i="2"/>
  <c r="A48" i="2"/>
  <c r="A49" i="2"/>
  <c r="A50" i="2"/>
  <c r="A51" i="2"/>
  <c r="A52" i="2"/>
  <c r="A53" i="2"/>
  <c r="A54" i="2"/>
  <c r="A55" i="2"/>
  <c r="A56" i="2"/>
  <c r="A47" i="2"/>
  <c r="A44" i="2"/>
  <c r="A43" i="2"/>
  <c r="A40" i="2"/>
  <c r="A39"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B27" i="2"/>
  <c r="B28" i="2"/>
  <c r="B29" i="2"/>
  <c r="B30" i="2"/>
  <c r="B31" i="2"/>
  <c r="B32" i="2"/>
  <c r="B33" i="2"/>
  <c r="B34" i="2"/>
  <c r="B35" i="2"/>
  <c r="B36" i="2"/>
  <c r="A28" i="2"/>
  <c r="A29" i="2"/>
  <c r="A30" i="2"/>
  <c r="A31" i="2"/>
  <c r="A32" i="2"/>
  <c r="A33" i="2"/>
  <c r="A34" i="2"/>
  <c r="A35" i="2"/>
  <c r="A36" i="2"/>
  <c r="B46" i="30"/>
  <c r="B45" i="30"/>
  <c r="B44" i="30"/>
  <c r="B42" i="30"/>
  <c r="B41" i="30"/>
  <c r="B40" i="30"/>
  <c r="B38" i="30"/>
  <c r="B37" i="30"/>
  <c r="B36" i="30"/>
  <c r="B25" i="30"/>
  <c r="B24" i="30"/>
  <c r="A24" i="30"/>
  <c r="B23" i="30"/>
  <c r="B21" i="30"/>
  <c r="A21" i="30"/>
  <c r="B20" i="30"/>
  <c r="A20" i="30"/>
  <c r="B19" i="30"/>
  <c r="A19" i="30"/>
  <c r="B18" i="30"/>
  <c r="A18" i="30"/>
  <c r="B17" i="30"/>
  <c r="A17" i="30"/>
  <c r="B16" i="30"/>
  <c r="B6" i="30"/>
  <c r="C5" i="30"/>
  <c r="B5" i="30"/>
  <c r="C4" i="30"/>
  <c r="B4" i="30"/>
  <c r="C3" i="30"/>
  <c r="B3" i="30"/>
  <c r="C2" i="30"/>
  <c r="B2" i="30"/>
  <c r="B1" i="30"/>
  <c r="F54" i="2"/>
  <c r="F50" i="2"/>
  <c r="F55" i="2"/>
  <c r="F51" i="2"/>
  <c r="F34" i="2"/>
  <c r="F30" i="2"/>
  <c r="F53" i="2"/>
  <c r="F49" i="2"/>
  <c r="F56" i="2"/>
  <c r="F52" i="2"/>
  <c r="F48" i="2"/>
  <c r="F33" i="2"/>
  <c r="F29" i="2"/>
  <c r="F36" i="2"/>
  <c r="F32" i="2"/>
  <c r="F28" i="2"/>
  <c r="F35" i="2"/>
  <c r="F31" i="2"/>
  <c r="F27" i="2"/>
  <c r="B45" i="18"/>
  <c r="B44" i="18"/>
  <c r="B42" i="18"/>
  <c r="B41" i="18"/>
  <c r="B40" i="18"/>
  <c r="B38" i="18"/>
  <c r="B37" i="18"/>
  <c r="B36" i="18"/>
  <c r="A25" i="18"/>
  <c r="B24" i="18"/>
  <c r="A24" i="18"/>
  <c r="B23" i="18"/>
  <c r="B21" i="18"/>
  <c r="A21" i="18"/>
  <c r="B20" i="18"/>
  <c r="A20" i="18"/>
  <c r="B19" i="18"/>
  <c r="A19" i="18"/>
  <c r="B18" i="18"/>
  <c r="A18" i="18"/>
  <c r="B17" i="18"/>
  <c r="A17" i="18"/>
  <c r="B16" i="18"/>
  <c r="C6" i="18"/>
  <c r="B6" i="18"/>
  <c r="C5" i="18"/>
  <c r="B5" i="18"/>
  <c r="C4" i="18"/>
  <c r="B4" i="18"/>
  <c r="C3" i="18"/>
  <c r="B3" i="18"/>
  <c r="C2" i="18"/>
  <c r="B2" i="18"/>
  <c r="B1" i="18"/>
  <c r="B47" i="5"/>
  <c r="B46" i="5"/>
  <c r="B44" i="5"/>
  <c r="B43" i="5"/>
  <c r="B42" i="5"/>
  <c r="B40" i="5"/>
  <c r="B39" i="5"/>
  <c r="B38" i="5"/>
  <c r="B27" i="5"/>
  <c r="B26" i="5"/>
  <c r="A26" i="5"/>
  <c r="B25" i="5"/>
  <c r="B23" i="5"/>
  <c r="A23" i="5"/>
  <c r="B22" i="5"/>
  <c r="A22" i="5"/>
  <c r="B21" i="5"/>
  <c r="A21" i="5"/>
  <c r="B20" i="5"/>
  <c r="A20" i="5"/>
  <c r="B19" i="5"/>
  <c r="A19" i="5"/>
  <c r="B18" i="5"/>
  <c r="C6" i="5"/>
  <c r="B6" i="5"/>
  <c r="B5" i="5"/>
  <c r="C4" i="5"/>
  <c r="B4" i="5"/>
  <c r="C3" i="5"/>
  <c r="B3" i="5"/>
  <c r="C2" i="5"/>
  <c r="B2" i="5"/>
  <c r="B1" i="5"/>
  <c r="C23" i="2"/>
  <c r="D23" i="2"/>
  <c r="E23" i="2"/>
  <c r="C26" i="2"/>
  <c r="C37" i="2"/>
  <c r="D26" i="2"/>
  <c r="D37" i="2"/>
  <c r="E26" i="2"/>
  <c r="E37" i="2"/>
  <c r="C39" i="2"/>
  <c r="D39" i="2"/>
  <c r="E39" i="2"/>
  <c r="C40" i="2"/>
  <c r="D40" i="2"/>
  <c r="E40" i="2"/>
  <c r="C43" i="2"/>
  <c r="D43" i="2"/>
  <c r="E43" i="2"/>
  <c r="C44" i="2"/>
  <c r="D44" i="2"/>
  <c r="E44" i="2"/>
  <c r="C47" i="2"/>
  <c r="C57" i="2"/>
  <c r="D47" i="2"/>
  <c r="D57" i="2"/>
  <c r="E47" i="2"/>
  <c r="E57" i="2"/>
  <c r="A27" i="2"/>
  <c r="A26" i="2"/>
  <c r="B38" i="2"/>
  <c r="B39" i="2"/>
  <c r="B40" i="2"/>
  <c r="B42" i="2"/>
  <c r="B43" i="2"/>
  <c r="B44" i="2"/>
  <c r="B46" i="2"/>
  <c r="B47" i="2"/>
  <c r="B19" i="2"/>
  <c r="B20" i="2"/>
  <c r="B21" i="2"/>
  <c r="B22" i="2"/>
  <c r="B23" i="2"/>
  <c r="B25" i="2"/>
  <c r="B26" i="2"/>
  <c r="B18" i="2"/>
  <c r="C20" i="2"/>
  <c r="D20" i="2"/>
  <c r="E20" i="2"/>
  <c r="C21" i="2"/>
  <c r="D21" i="2"/>
  <c r="E21" i="2"/>
  <c r="C22" i="2"/>
  <c r="D22" i="2"/>
  <c r="E22" i="2"/>
  <c r="E19" i="2"/>
  <c r="D19" i="2"/>
  <c r="C19" i="2"/>
  <c r="A22" i="2"/>
  <c r="A23" i="2"/>
  <c r="F6" i="3"/>
  <c r="B6" i="3"/>
  <c r="B5" i="3"/>
  <c r="B3" i="2"/>
  <c r="B4" i="2"/>
  <c r="B5" i="2"/>
  <c r="B6" i="2"/>
  <c r="B2" i="2"/>
  <c r="I6" i="3"/>
  <c r="C6" i="3"/>
  <c r="C5" i="3"/>
  <c r="C3" i="3"/>
  <c r="C4" i="3"/>
  <c r="C2" i="3"/>
  <c r="C6" i="2"/>
  <c r="C5" i="2"/>
  <c r="C4" i="2"/>
  <c r="C3" i="2"/>
  <c r="C2" i="2"/>
  <c r="B3" i="3"/>
  <c r="B4" i="3"/>
  <c r="B2" i="3"/>
  <c r="A19" i="2"/>
  <c r="A20" i="2"/>
  <c r="A21" i="2"/>
  <c r="B1" i="3"/>
  <c r="B1" i="2"/>
  <c r="E45" i="2"/>
  <c r="C45" i="2"/>
  <c r="D45" i="2"/>
  <c r="D41" i="2"/>
  <c r="E41" i="2"/>
  <c r="C41" i="2"/>
  <c r="E24" i="2"/>
  <c r="D24" i="2"/>
  <c r="C24" i="2"/>
  <c r="F47" i="2"/>
  <c r="F43" i="2"/>
  <c r="F39" i="2"/>
  <c r="F26" i="2"/>
  <c r="F23" i="2"/>
  <c r="F44" i="2"/>
  <c r="F40" i="2"/>
  <c r="F22" i="2"/>
  <c r="F20" i="2"/>
  <c r="F19" i="2"/>
  <c r="F21" i="2"/>
  <c r="C58" i="2"/>
  <c r="D58" i="2"/>
  <c r="E58" i="2"/>
  <c r="F37" i="2"/>
  <c r="C64" i="2"/>
  <c r="F45" i="2"/>
  <c r="C66" i="2"/>
  <c r="F57" i="2"/>
  <c r="C67" i="2"/>
  <c r="F41" i="2"/>
  <c r="C65" i="2"/>
  <c r="F24" i="2"/>
  <c r="C63" i="2"/>
  <c r="F58" i="2"/>
  <c r="C68" i="2"/>
  <c r="E31" i="5"/>
  <c r="E35" i="5"/>
  <c r="D30" i="5"/>
  <c r="D34" i="5"/>
  <c r="E48" i="5"/>
  <c r="C48" i="5"/>
  <c r="C8" i="5"/>
  <c r="F48" i="5"/>
  <c r="E52" i="5"/>
  <c r="E56" i="5"/>
  <c r="D50" i="5"/>
  <c r="D54" i="5"/>
  <c r="E22" i="5"/>
  <c r="D27" i="5"/>
  <c r="E40" i="5"/>
  <c r="D20" i="5"/>
  <c r="E33" i="5"/>
  <c r="D32" i="5"/>
  <c r="E50" i="5"/>
  <c r="D48" i="5"/>
  <c r="D56" i="5"/>
  <c r="D23" i="5"/>
  <c r="E32" i="5"/>
  <c r="D31" i="5"/>
  <c r="E49" i="5"/>
  <c r="D42" i="30"/>
  <c r="D55" i="5"/>
  <c r="D22" i="5"/>
  <c r="E21" i="5"/>
  <c r="E30" i="5"/>
  <c r="E34" i="5"/>
  <c r="D29" i="5"/>
  <c r="D33" i="5"/>
  <c r="E51" i="5"/>
  <c r="E55" i="5"/>
  <c r="D49" i="5"/>
  <c r="D53" i="5"/>
  <c r="D21" i="5"/>
  <c r="D44" i="5"/>
  <c r="D40" i="5"/>
  <c r="E29" i="5"/>
  <c r="D28" i="5"/>
  <c r="D36" i="5"/>
  <c r="E54" i="5"/>
  <c r="D52" i="5"/>
  <c r="E27" i="5"/>
  <c r="E23" i="5"/>
  <c r="E28" i="5"/>
  <c r="E36" i="5"/>
  <c r="D35" i="5"/>
  <c r="E53" i="5"/>
  <c r="D51" i="5"/>
  <c r="E44" i="5"/>
  <c r="E20" i="5"/>
  <c r="D41" i="30"/>
  <c r="D43" i="30"/>
  <c r="C27" i="5"/>
  <c r="C51" i="5"/>
  <c r="C29" i="5"/>
  <c r="F29" i="5"/>
  <c r="D43" i="5"/>
  <c r="C44" i="5"/>
  <c r="F44" i="5"/>
  <c r="C55" i="5"/>
  <c r="D26" i="5"/>
  <c r="D37" i="5"/>
  <c r="C30" i="5"/>
  <c r="F30" i="5"/>
  <c r="C49" i="5"/>
  <c r="F49" i="5"/>
  <c r="E26" i="5"/>
  <c r="C32" i="5"/>
  <c r="E43" i="5"/>
  <c r="D39" i="5"/>
  <c r="D41" i="5"/>
  <c r="C54" i="5"/>
  <c r="C20" i="5"/>
  <c r="E47" i="5"/>
  <c r="C53" i="5"/>
  <c r="F53" i="5"/>
  <c r="E19" i="5"/>
  <c r="C26" i="5"/>
  <c r="D47" i="5"/>
  <c r="C33" i="5"/>
  <c r="C23" i="5"/>
  <c r="F23" i="5"/>
  <c r="C52" i="5"/>
  <c r="F52" i="5"/>
  <c r="C31" i="5"/>
  <c r="C22" i="5"/>
  <c r="D19" i="5"/>
  <c r="D24" i="5"/>
  <c r="C36" i="5"/>
  <c r="F36" i="5"/>
  <c r="C19" i="5"/>
  <c r="C39" i="5"/>
  <c r="C40" i="5"/>
  <c r="C41" i="5"/>
  <c r="C50" i="5"/>
  <c r="C35" i="5"/>
  <c r="F35" i="5"/>
  <c r="C28" i="5"/>
  <c r="F28" i="5"/>
  <c r="E39" i="5"/>
  <c r="E41" i="5"/>
  <c r="C56" i="5"/>
  <c r="F56" i="5"/>
  <c r="C34" i="5"/>
  <c r="C21" i="5"/>
  <c r="F21" i="5"/>
  <c r="C43" i="5"/>
  <c r="C45" i="5"/>
  <c r="C47" i="5"/>
  <c r="F47" i="5"/>
  <c r="D57" i="5"/>
  <c r="D17" i="30"/>
  <c r="D45" i="30"/>
  <c r="D19" i="30"/>
  <c r="D47" i="30"/>
  <c r="D34" i="30"/>
  <c r="D30" i="30"/>
  <c r="D53" i="30"/>
  <c r="D25" i="30"/>
  <c r="F31" i="5"/>
  <c r="F20" i="5"/>
  <c r="D24" i="30"/>
  <c r="D35" i="30"/>
  <c r="D52" i="30"/>
  <c r="D32" i="30"/>
  <c r="D37" i="30"/>
  <c r="E24" i="5"/>
  <c r="D51" i="30"/>
  <c r="D49" i="30"/>
  <c r="D48" i="30"/>
  <c r="D29" i="30"/>
  <c r="F50" i="5"/>
  <c r="F22" i="5"/>
  <c r="F33" i="5"/>
  <c r="F26" i="5"/>
  <c r="E57" i="5"/>
  <c r="E45" i="5"/>
  <c r="F51" i="5"/>
  <c r="D50" i="30"/>
  <c r="E37" i="5"/>
  <c r="E58" i="5"/>
  <c r="F40" i="5"/>
  <c r="C24" i="5"/>
  <c r="F43" i="5"/>
  <c r="F55" i="5"/>
  <c r="F54" i="5"/>
  <c r="F45" i="5"/>
  <c r="C65" i="5"/>
  <c r="F41" i="5"/>
  <c r="C64" i="5"/>
  <c r="F34" i="5"/>
  <c r="F39" i="5"/>
  <c r="F32" i="5"/>
  <c r="D45" i="5"/>
  <c r="D58" i="5"/>
  <c r="F27" i="5"/>
  <c r="F24" i="5"/>
  <c r="C62" i="5"/>
  <c r="C37" i="5"/>
  <c r="F37" i="5"/>
  <c r="C63" i="5"/>
  <c r="F19" i="5"/>
  <c r="D20" i="30"/>
  <c r="D54" i="30"/>
  <c r="D38" i="30"/>
  <c r="D39" i="30"/>
  <c r="D27" i="30"/>
  <c r="D33" i="30"/>
  <c r="D46" i="30"/>
  <c r="D55" i="30"/>
  <c r="C57" i="5"/>
  <c r="D26" i="30"/>
  <c r="D31" i="30"/>
  <c r="D28" i="30"/>
  <c r="D21" i="30"/>
  <c r="D18" i="30"/>
  <c r="C52" i="18"/>
  <c r="F57" i="5"/>
  <c r="C66" i="5"/>
  <c r="C38" i="18"/>
  <c r="D22" i="30"/>
  <c r="D56" i="30"/>
  <c r="C31" i="18"/>
  <c r="C32" i="18"/>
  <c r="C26" i="18"/>
  <c r="C25" i="18"/>
  <c r="C21" i="18"/>
  <c r="C54" i="18"/>
  <c r="C34" i="18"/>
  <c r="C42" i="18"/>
  <c r="C53" i="18"/>
  <c r="C18" i="18"/>
  <c r="C41" i="18"/>
  <c r="C46" i="18"/>
  <c r="C33" i="18"/>
  <c r="C27" i="18"/>
  <c r="C45" i="18"/>
  <c r="C50" i="18"/>
  <c r="C47" i="18"/>
  <c r="C28" i="18"/>
  <c r="C20" i="18"/>
  <c r="C19" i="18"/>
  <c r="C24" i="18"/>
  <c r="C37" i="18"/>
  <c r="C58" i="5"/>
  <c r="F58" i="5"/>
  <c r="C67" i="5"/>
  <c r="C51" i="18"/>
  <c r="C49" i="18"/>
  <c r="C29" i="18"/>
  <c r="C17" i="18"/>
  <c r="C30" i="18"/>
  <c r="C48" i="18"/>
  <c r="C63" i="30"/>
  <c r="C43" i="18"/>
  <c r="C22" i="18"/>
  <c r="C60" i="30"/>
  <c r="C55" i="18"/>
  <c r="C64" i="30"/>
  <c r="C62" i="30"/>
  <c r="C39" i="18"/>
  <c r="C61" i="30"/>
  <c r="C35" i="18"/>
  <c r="C56" i="18"/>
  <c r="C65" i="30"/>
</calcChain>
</file>

<file path=xl/sharedStrings.xml><?xml version="1.0" encoding="utf-8"?>
<sst xmlns="http://schemas.openxmlformats.org/spreadsheetml/2006/main" count="516" uniqueCount="127">
  <si>
    <t>Auditor</t>
  </si>
  <si>
    <t>No. in Audit</t>
  </si>
  <si>
    <t>Yes</t>
  </si>
  <si>
    <t>Compliance</t>
  </si>
  <si>
    <t>Auditor(s)</t>
  </si>
  <si>
    <t>No</t>
  </si>
  <si>
    <t>N/A</t>
  </si>
  <si>
    <t>Audit No</t>
  </si>
  <si>
    <t xml:space="preserve">Recommendations arising from the audit: </t>
  </si>
  <si>
    <t>Responsibilty</t>
  </si>
  <si>
    <t>Date for Completion</t>
  </si>
  <si>
    <t>No. of Questions</t>
  </si>
  <si>
    <t>Standards</t>
  </si>
  <si>
    <t>The results page will automatically calculate the % compliance for each standard/ question and the overall compliance. This page is protect so changes can not be made to it.</t>
  </si>
  <si>
    <t>Ward/ Area</t>
  </si>
  <si>
    <t>Hospital</t>
  </si>
  <si>
    <t>Section Totals and Compliance</t>
  </si>
  <si>
    <t>No of Questions Section 1</t>
  </si>
  <si>
    <t>No of Questions Section 3</t>
  </si>
  <si>
    <t>No of Questions Section 5</t>
  </si>
  <si>
    <t>No of Questions Section 2</t>
  </si>
  <si>
    <t>No of Questions Section 4</t>
  </si>
  <si>
    <t>No of Questions Section 6</t>
  </si>
  <si>
    <t>Overall Compliance</t>
  </si>
  <si>
    <t>Section</t>
  </si>
  <si>
    <t>% Compliance</t>
  </si>
  <si>
    <t>Audit</t>
  </si>
  <si>
    <t>No in Current Audit</t>
  </si>
  <si>
    <t>3 addressograph labels per chart</t>
  </si>
  <si>
    <t xml:space="preserve">Date and time of each observation present and clear </t>
  </si>
  <si>
    <t xml:space="preserve">Each entry is signed </t>
  </si>
  <si>
    <t>Each entry has NMBI PIN</t>
  </si>
  <si>
    <t xml:space="preserve">Every individual parameter score correct </t>
  </si>
  <si>
    <t>Total PEWS Score correct on every entry</t>
  </si>
  <si>
    <t xml:space="preserve">Section 1: DOCUMENTATION STANDARDS </t>
  </si>
  <si>
    <t xml:space="preserve">Section 3: SCORING </t>
  </si>
  <si>
    <t>Audit of PEWS</t>
  </si>
  <si>
    <t>Jan</t>
  </si>
  <si>
    <t>Section 1: Totals and Compliance</t>
  </si>
  <si>
    <t>Section 2: Totals and Compliance</t>
  </si>
  <si>
    <t>Section 3: Totals and Compliance</t>
  </si>
  <si>
    <t>Section 4: Totals and Compliance</t>
  </si>
  <si>
    <t>Section 5: Totals and Compliance</t>
  </si>
  <si>
    <t>No of Questions Section 7</t>
  </si>
  <si>
    <t>Quarter</t>
  </si>
  <si>
    <t>Month</t>
  </si>
  <si>
    <t>Quarter1</t>
  </si>
  <si>
    <t>Quarter2</t>
  </si>
  <si>
    <t>Quarter3</t>
  </si>
  <si>
    <t>Quarter4</t>
  </si>
  <si>
    <t>Correct chart for child's age is used?</t>
  </si>
  <si>
    <t>Does the PA contain new acceptable range?</t>
  </si>
  <si>
    <t>Does the PA contain next medical review?</t>
  </si>
  <si>
    <t>Concern recorded accurately every time</t>
  </si>
  <si>
    <t>RR recorded accurately every time</t>
  </si>
  <si>
    <t>RE recorded accurately every time</t>
  </si>
  <si>
    <t>HR recorded accurately every time</t>
  </si>
  <si>
    <t>AVPU recorded accurately every time</t>
  </si>
  <si>
    <r>
      <t>O</t>
    </r>
    <r>
      <rPr>
        <vertAlign val="subscript"/>
        <sz val="10"/>
        <rFont val="Arial"/>
        <family val="2"/>
      </rPr>
      <t>2</t>
    </r>
    <r>
      <rPr>
        <sz val="10"/>
        <rFont val="Arial"/>
        <family val="2"/>
      </rPr>
      <t xml:space="preserve"> recorded accurately every time</t>
    </r>
  </si>
  <si>
    <r>
      <t>SpO</t>
    </r>
    <r>
      <rPr>
        <vertAlign val="subscript"/>
        <sz val="10"/>
        <rFont val="Arial"/>
        <family val="2"/>
      </rPr>
      <t>2</t>
    </r>
    <r>
      <rPr>
        <sz val="10"/>
        <rFont val="Arial"/>
        <family val="2"/>
      </rPr>
      <t xml:space="preserve"> recorded accurately every time</t>
    </r>
  </si>
  <si>
    <t>CRT recorded accurately every time</t>
  </si>
  <si>
    <t>Skin Colour recorded accurately every time</t>
  </si>
  <si>
    <t>Temp recorded accurately every time</t>
  </si>
  <si>
    <t>Section 5: VARIANCES (PA or MES)</t>
  </si>
  <si>
    <t>Evidence of Nursing Response to triggers</t>
  </si>
  <si>
    <t>Evidence of Medical Response to requested action or review</t>
  </si>
  <si>
    <t>Does the PA have a date/ time?</t>
  </si>
  <si>
    <t>Does the PA contain clinical parameters?</t>
  </si>
  <si>
    <t>Does the PA contain Doctor signature, print name / MCRN?</t>
  </si>
  <si>
    <t xml:space="preserve">Section 2: PARAMETERS </t>
  </si>
  <si>
    <t>Section 4: ESCALATION</t>
  </si>
  <si>
    <t>BP recorded accurately every time</t>
  </si>
  <si>
    <t>note section 5 variances: how to display relevant information with individual elements.  Overall section does not work.</t>
  </si>
  <si>
    <t>How to use the PEWS audit excel tool:</t>
  </si>
  <si>
    <t>Year of Audit</t>
  </si>
  <si>
    <t>In the Excel Tool tab enter the demographic details (hospital, ward area, name of key auditor, audit year)</t>
  </si>
  <si>
    <t>Step 1</t>
  </si>
  <si>
    <t>Step 2</t>
  </si>
  <si>
    <t>In the Excel Tool tab complete the total number of charts audited to date in the yellow box (this allows the system to automatically calculate results).  E.g. If you have audited 10 charts, write 10 in the yellow box, if you have audited 20, write 20 etc.</t>
  </si>
  <si>
    <t>Step 3</t>
  </si>
  <si>
    <t>Step 4</t>
  </si>
  <si>
    <t>Data entry using Excel Tool tab</t>
  </si>
  <si>
    <t xml:space="preserve">How to review audit results </t>
  </si>
  <si>
    <t>The demographic details from the Excel Tool tab will automatically appear on the Results tab (page) and the Recommendations tab (page)</t>
  </si>
  <si>
    <t>The results will automatically present in the relevant monthly tab and collate in the relevant quarterly tab/year tab.</t>
  </si>
  <si>
    <t>Troubleshooting/FAQs</t>
  </si>
  <si>
    <t>The comparison tab will show the trends in compliance over the full year to date.</t>
  </si>
  <si>
    <t>The recommendations tab provides space to complete an action plan based on audit findings.</t>
  </si>
  <si>
    <t>For each question/ standards fill in the answer yes, no, na. These are available on a drop down box.</t>
  </si>
  <si>
    <t>Additional columns - there are 254 columns in each Excel Tool at present which is enough for 4 wards for a full year.  If you need to increase the number of columns you will need to ...</t>
  </si>
  <si>
    <t xml:space="preserve">Specific instructions for the PEWS Lead/PEWS Auditor of a hospital </t>
  </si>
  <si>
    <t>1. Copy the Pews Audit File and create multiple copies for each ward</t>
  </si>
  <si>
    <t>&lt;enter hospital name&gt;</t>
  </si>
  <si>
    <t>&lt;enter ward name&gt;</t>
  </si>
  <si>
    <t>&lt;enter lead auditor name&gt;</t>
  </si>
  <si>
    <t>&lt;enter year of audit&gt;</t>
  </si>
  <si>
    <t xml:space="preserve">In the Excel Tool tab complete the month (drop down options) for each column.  The quarter will automatically complete. One column per chart.  </t>
  </si>
  <si>
    <t>2. Submit overall results quarterly to HSE KPI suite via local hospital mechanism</t>
  </si>
  <si>
    <t xml:space="preserve">Compatibility - this excel sheet may be used electronically to directly enter data onto a laptop or tablet for example.  Alternatively, a blank copy of the Excel Tool page can be printed with the details and 5 columns falling within the print range of one page. </t>
  </si>
  <si>
    <t>Step 5</t>
  </si>
  <si>
    <t>Healthcare Record Number</t>
  </si>
  <si>
    <t>Healthcare Record No.</t>
  </si>
  <si>
    <t>This section may be used for trace-back or further filtering e.g. add a new row for hospital ward</t>
  </si>
  <si>
    <t>H00######</t>
  </si>
  <si>
    <t>Month &amp; Year</t>
  </si>
  <si>
    <t>Jun</t>
  </si>
  <si>
    <t>May</t>
  </si>
  <si>
    <t>Feb</t>
  </si>
  <si>
    <t>Mar</t>
  </si>
  <si>
    <t>Apr</t>
  </si>
  <si>
    <t>July</t>
  </si>
  <si>
    <t>Aug</t>
  </si>
  <si>
    <t>Sept</t>
  </si>
  <si>
    <t>Oct</t>
  </si>
  <si>
    <t>Nov</t>
  </si>
  <si>
    <t>Dec</t>
  </si>
  <si>
    <t xml:space="preserve"> Documentation Standards</t>
  </si>
  <si>
    <t xml:space="preserve"> Parameters</t>
  </si>
  <si>
    <t xml:space="preserve"> Scoring</t>
  </si>
  <si>
    <t xml:space="preserve">Escalation </t>
  </si>
  <si>
    <t xml:space="preserve"> Variance use</t>
  </si>
  <si>
    <t>Does the MEA have a date/ time?</t>
  </si>
  <si>
    <t>Does the MEA contain clinical impression?</t>
  </si>
  <si>
    <t>Does the MEA contain acceptable parameter range(s)?</t>
  </si>
  <si>
    <t>Does the MEA contain next medical review?</t>
  </si>
  <si>
    <t>Does the MEA contain Doctor signature, print name / MCRN?</t>
  </si>
  <si>
    <t>&lt;&lt;enter year&gt;&gt;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</si>
</sst>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yy;@"/>
    <numFmt numFmtId="166" formatCode="0.0"/>
  </numFmts>
  <fonts count="10" x14ac:knownFonts="1">
    <font>
      <sz val="10"/>
      <name val="Arial"/>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vertAlign val="subscript"/>
      <sz val="10"/>
      <name val="Arial"/>
      <family val="2"/>
    </font>
    <font>
      <b/>
      <sz val="11"/>
      <name val="Arial"/>
      <family val="2"/>
    </font>
    <font>
      <sz val="11"/>
      <name val="Calibri"/>
      <family val="2"/>
    </font>
  </fonts>
  <fills count="8">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1"/>
        <bgColor indexed="64"/>
      </patternFill>
    </fill>
    <fill>
      <patternFill patternType="solid">
        <fgColor rgb="FF99CC00"/>
        <bgColor indexed="64"/>
      </patternFill>
    </fill>
    <fill>
      <patternFill patternType="solid">
        <fgColor rgb="FFCCFFFF"/>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4">
    <xf numFmtId="0" fontId="0" fillId="0" borderId="0" xfId="0"/>
    <xf numFmtId="0" fontId="3" fillId="0" borderId="0" xfId="0" applyFont="1"/>
    <xf numFmtId="0" fontId="3" fillId="0" borderId="0" xfId="0" applyFont="1" applyFill="1" applyBorder="1"/>
    <xf numFmtId="0" fontId="0" fillId="0" borderId="0" xfId="0" applyFill="1" applyBorder="1"/>
    <xf numFmtId="0" fontId="2" fillId="0" borderId="0" xfId="0" applyFont="1" applyFill="1" applyBorder="1"/>
    <xf numFmtId="0" fontId="3" fillId="2" borderId="0" xfId="0" applyFont="1" applyFill="1"/>
    <xf numFmtId="0" fontId="0" fillId="0" borderId="0" xfId="0" applyProtection="1">
      <protection locked="0"/>
    </xf>
    <xf numFmtId="0" fontId="0" fillId="0" borderId="0" xfId="0" applyBorder="1" applyAlignment="1" applyProtection="1">
      <protection locked="0"/>
    </xf>
    <xf numFmtId="0" fontId="3" fillId="0" borderId="0" xfId="0" applyFont="1" applyFill="1" applyBorder="1" applyProtection="1">
      <protection locked="0"/>
    </xf>
    <xf numFmtId="0" fontId="2" fillId="0" borderId="0" xfId="0" applyFont="1" applyFill="1" applyBorder="1" applyAlignment="1" applyProtection="1">
      <alignment horizontal="center"/>
      <protection locked="0"/>
    </xf>
    <xf numFmtId="164" fontId="0" fillId="0" borderId="0" xfId="0" applyNumberFormat="1" applyBorder="1" applyAlignment="1" applyProtection="1">
      <protection locked="0"/>
    </xf>
    <xf numFmtId="0" fontId="0" fillId="2" borderId="0" xfId="0" applyFill="1" applyProtection="1">
      <protection locked="0"/>
    </xf>
    <xf numFmtId="0" fontId="0" fillId="0" borderId="0" xfId="0" applyFill="1" applyProtection="1">
      <protection locked="0"/>
    </xf>
    <xf numFmtId="0" fontId="2" fillId="0" borderId="1" xfId="0" applyFont="1" applyFill="1" applyBorder="1" applyAlignment="1">
      <alignment horizontal="center"/>
    </xf>
    <xf numFmtId="0" fontId="3" fillId="0" borderId="5" xfId="0" applyFont="1" applyFill="1" applyBorder="1"/>
    <xf numFmtId="0" fontId="2" fillId="0" borderId="5" xfId="0" applyFont="1" applyFill="1" applyBorder="1" applyAlignment="1"/>
    <xf numFmtId="0" fontId="0" fillId="0" borderId="5" xfId="0" applyBorder="1" applyAlignment="1"/>
    <xf numFmtId="0" fontId="3" fillId="2" borderId="7" xfId="0" applyFont="1" applyFill="1" applyBorder="1"/>
    <xf numFmtId="0" fontId="0" fillId="2" borderId="7" xfId="0" applyFill="1" applyBorder="1"/>
    <xf numFmtId="0" fontId="2" fillId="0" borderId="2" xfId="0" applyFont="1" applyFill="1" applyBorder="1" applyAlignment="1">
      <alignment horizontal="center"/>
    </xf>
    <xf numFmtId="0" fontId="0" fillId="2" borderId="7" xfId="0" applyFill="1" applyBorder="1" applyProtection="1">
      <protection locked="0"/>
    </xf>
    <xf numFmtId="0" fontId="2" fillId="0" borderId="5" xfId="0" applyFont="1" applyFill="1" applyBorder="1"/>
    <xf numFmtId="0" fontId="2" fillId="0" borderId="0" xfId="0" applyFont="1" applyFill="1" applyBorder="1" applyAlignment="1"/>
    <xf numFmtId="0" fontId="0" fillId="0" borderId="0" xfId="0" applyBorder="1" applyAlignment="1"/>
    <xf numFmtId="0" fontId="4" fillId="0" borderId="0" xfId="0" applyFont="1"/>
    <xf numFmtId="0" fontId="3" fillId="0" borderId="0" xfId="0" applyFont="1" applyBorder="1"/>
    <xf numFmtId="0" fontId="0" fillId="0" borderId="0" xfId="0" applyBorder="1"/>
    <xf numFmtId="0" fontId="2" fillId="0" borderId="0" xfId="0" applyFont="1" applyFill="1" applyBorder="1" applyAlignment="1" applyProtection="1">
      <alignment horizontal="center"/>
      <protection hidden="1"/>
    </xf>
    <xf numFmtId="0" fontId="0" fillId="0" borderId="0" xfId="0" applyBorder="1" applyAlignment="1" applyProtection="1">
      <alignment horizontal="center"/>
      <protection hidden="1"/>
    </xf>
    <xf numFmtId="0" fontId="3" fillId="0" borderId="0" xfId="0" applyFont="1" applyFill="1" applyBorder="1" applyAlignment="1" applyProtection="1">
      <alignment horizontal="center"/>
      <protection hidden="1"/>
    </xf>
    <xf numFmtId="0" fontId="1" fillId="0" borderId="1" xfId="0" applyFont="1" applyBorder="1" applyProtection="1">
      <protection hidden="1"/>
    </xf>
    <xf numFmtId="0" fontId="1" fillId="0" borderId="1" xfId="0" applyFont="1" applyBorder="1" applyAlignment="1" applyProtection="1">
      <protection hidden="1"/>
    </xf>
    <xf numFmtId="0" fontId="0" fillId="0" borderId="1" xfId="0" applyBorder="1" applyProtection="1">
      <protection hidden="1"/>
    </xf>
    <xf numFmtId="166" fontId="0" fillId="0" borderId="1" xfId="0" applyNumberFormat="1" applyBorder="1" applyAlignment="1" applyProtection="1">
      <protection hidden="1"/>
    </xf>
    <xf numFmtId="0" fontId="2" fillId="3" borderId="0" xfId="0" applyFont="1" applyFill="1" applyBorder="1" applyAlignment="1" applyProtection="1">
      <alignment horizontal="center"/>
      <protection hidden="1"/>
    </xf>
    <xf numFmtId="0" fontId="1" fillId="0" borderId="0" xfId="0" applyFont="1" applyBorder="1" applyAlignment="1" applyProtection="1">
      <alignment horizontal="center" wrapText="1"/>
      <protection hidden="1"/>
    </xf>
    <xf numFmtId="0" fontId="1" fillId="4" borderId="0" xfId="0" applyFont="1" applyFill="1" applyBorder="1" applyAlignment="1" applyProtection="1">
      <alignment horizontal="center"/>
      <protection hidden="1"/>
    </xf>
    <xf numFmtId="0" fontId="1" fillId="7" borderId="3" xfId="0" applyFont="1" applyFill="1" applyBorder="1" applyAlignment="1">
      <alignment horizontal="left" wrapText="1"/>
    </xf>
    <xf numFmtId="0" fontId="1" fillId="7" borderId="3" xfId="0" applyFont="1" applyFill="1" applyBorder="1" applyAlignment="1">
      <alignment horizontal="center" wrapText="1"/>
    </xf>
    <xf numFmtId="0" fontId="0" fillId="7" borderId="1" xfId="0" applyFill="1" applyBorder="1" applyProtection="1">
      <protection hidden="1"/>
    </xf>
    <xf numFmtId="166" fontId="0" fillId="7" borderId="1" xfId="0" applyNumberFormat="1" applyFill="1" applyBorder="1" applyAlignment="1" applyProtection="1">
      <protection hidden="1"/>
    </xf>
    <xf numFmtId="0" fontId="1" fillId="0" borderId="0" xfId="0" applyFont="1" applyFill="1" applyBorder="1" applyAlignment="1" applyProtection="1">
      <alignment horizontal="center" wrapText="1"/>
      <protection hidden="1"/>
    </xf>
    <xf numFmtId="0" fontId="1" fillId="0" borderId="0" xfId="0" applyFont="1" applyFill="1" applyBorder="1" applyAlignment="1" applyProtection="1">
      <alignment horizontal="center"/>
      <protection hidden="1"/>
    </xf>
    <xf numFmtId="0" fontId="2" fillId="0" borderId="1" xfId="0" applyFont="1" applyFill="1" applyBorder="1" applyAlignment="1" applyProtection="1">
      <alignment horizontal="center" wrapText="1"/>
      <protection hidden="1"/>
    </xf>
    <xf numFmtId="0" fontId="2" fillId="0" borderId="0" xfId="0" applyFont="1" applyFill="1" applyBorder="1" applyAlignment="1" applyProtection="1">
      <alignment horizontal="center" wrapText="1"/>
      <protection hidden="1"/>
    </xf>
    <xf numFmtId="0" fontId="1" fillId="0" borderId="1" xfId="0" applyFont="1" applyBorder="1" applyAlignment="1" applyProtection="1">
      <alignment wrapText="1"/>
      <protection hidden="1"/>
    </xf>
    <xf numFmtId="0" fontId="1" fillId="0" borderId="2" xfId="0" applyFont="1" applyBorder="1" applyAlignment="1" applyProtection="1">
      <alignment wrapText="1"/>
      <protection hidden="1"/>
    </xf>
    <xf numFmtId="0" fontId="4" fillId="0" borderId="2" xfId="0" applyFont="1" applyBorder="1" applyAlignment="1" applyProtection="1">
      <alignment wrapText="1"/>
      <protection hidden="1"/>
    </xf>
    <xf numFmtId="0" fontId="1" fillId="7" borderId="2" xfId="0" applyFont="1" applyFill="1" applyBorder="1" applyAlignment="1" applyProtection="1">
      <alignment wrapText="1"/>
      <protection hidden="1"/>
    </xf>
    <xf numFmtId="0" fontId="1" fillId="0" borderId="1" xfId="0"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0" fillId="0" borderId="0" xfId="0" applyAlignment="1" applyProtection="1">
      <alignment wrapText="1"/>
      <protection locked="0"/>
    </xf>
    <xf numFmtId="0" fontId="0" fillId="2" borderId="0" xfId="0" applyFill="1" applyProtection="1"/>
    <xf numFmtId="0" fontId="0" fillId="0" borderId="0" xfId="0" applyProtection="1"/>
    <xf numFmtId="0" fontId="0" fillId="0" borderId="0" xfId="0" applyBorder="1" applyAlignment="1" applyProtection="1"/>
    <xf numFmtId="0" fontId="3" fillId="0" borderId="0" xfId="0" applyFont="1" applyFill="1" applyBorder="1" applyAlignment="1" applyProtection="1"/>
    <xf numFmtId="0" fontId="3" fillId="0" borderId="0" xfId="0" applyFont="1" applyFill="1" applyBorder="1" applyProtection="1"/>
    <xf numFmtId="0" fontId="2" fillId="0" borderId="0" xfId="0" applyFont="1" applyFill="1" applyBorder="1" applyAlignment="1" applyProtection="1">
      <alignment horizontal="center"/>
    </xf>
    <xf numFmtId="164" fontId="0" fillId="0" borderId="0" xfId="0" applyNumberFormat="1" applyBorder="1" applyAlignment="1" applyProtection="1"/>
    <xf numFmtId="0" fontId="0" fillId="2" borderId="7" xfId="0" applyFill="1" applyBorder="1" applyProtection="1"/>
    <xf numFmtId="0" fontId="0" fillId="7" borderId="1" xfId="0" applyFill="1" applyBorder="1" applyProtection="1"/>
    <xf numFmtId="0" fontId="4" fillId="7" borderId="1" xfId="0" applyFont="1" applyFill="1" applyBorder="1" applyAlignment="1" applyProtection="1">
      <alignment wrapText="1"/>
    </xf>
    <xf numFmtId="0" fontId="0" fillId="0" borderId="0" xfId="0" applyFill="1" applyProtection="1"/>
    <xf numFmtId="0" fontId="1" fillId="0" borderId="1" xfId="0" applyFont="1" applyBorder="1"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xf>
    <xf numFmtId="0" fontId="1" fillId="7" borderId="1" xfId="0" applyFont="1" applyFill="1" applyBorder="1" applyAlignment="1" applyProtection="1">
      <alignment wrapText="1"/>
      <protection locked="0"/>
    </xf>
    <xf numFmtId="0" fontId="3" fillId="2" borderId="0" xfId="0" applyFont="1" applyFill="1" applyBorder="1"/>
    <xf numFmtId="0" fontId="3" fillId="2" borderId="9" xfId="0" applyFont="1" applyFill="1" applyBorder="1"/>
    <xf numFmtId="0" fontId="4" fillId="2" borderId="4" xfId="0" applyFont="1" applyFill="1" applyBorder="1"/>
    <xf numFmtId="0" fontId="1" fillId="0" borderId="1" xfId="0" applyFont="1" applyFill="1" applyBorder="1" applyAlignment="1">
      <alignment horizontal="center" vertical="center" wrapText="1"/>
    </xf>
    <xf numFmtId="0" fontId="4" fillId="5" borderId="9" xfId="0" applyFont="1" applyFill="1" applyBorder="1"/>
    <xf numFmtId="0" fontId="4" fillId="2" borderId="0" xfId="0" applyFont="1" applyFill="1" applyBorder="1"/>
    <xf numFmtId="0" fontId="1" fillId="0" borderId="1" xfId="0" applyFont="1" applyFill="1" applyBorder="1" applyAlignment="1">
      <alignment horizontal="center" wrapText="1"/>
    </xf>
    <xf numFmtId="0" fontId="4" fillId="2" borderId="5" xfId="0" applyFont="1" applyFill="1" applyBorder="1"/>
    <xf numFmtId="0" fontId="8" fillId="0" borderId="0" xfId="0" applyFont="1"/>
    <xf numFmtId="0" fontId="3" fillId="0" borderId="9" xfId="0" applyFont="1" applyBorder="1"/>
    <xf numFmtId="0" fontId="3" fillId="0" borderId="10" xfId="0" applyFont="1" applyBorder="1"/>
    <xf numFmtId="0" fontId="3" fillId="0" borderId="7" xfId="0" applyFont="1" applyBorder="1"/>
    <xf numFmtId="0" fontId="1" fillId="0" borderId="2" xfId="0" applyFont="1" applyFill="1" applyBorder="1" applyAlignment="1">
      <alignment horizontal="center" vertical="center" wrapText="1"/>
    </xf>
    <xf numFmtId="0" fontId="4" fillId="0" borderId="9" xfId="0" applyFont="1" applyBorder="1" applyAlignment="1">
      <alignment horizontal="left" vertical="center" wrapText="1"/>
    </xf>
    <xf numFmtId="0" fontId="4" fillId="2" borderId="9" xfId="0" applyFont="1" applyFill="1" applyBorder="1"/>
    <xf numFmtId="0" fontId="1" fillId="0" borderId="3" xfId="0" applyFont="1" applyFill="1" applyBorder="1" applyAlignment="1">
      <alignment horizontal="center" vertical="center" wrapText="1"/>
    </xf>
    <xf numFmtId="0" fontId="4" fillId="0" borderId="1" xfId="0" applyFont="1" applyBorder="1" applyAlignment="1">
      <alignment horizontal="left" vertical="center"/>
    </xf>
    <xf numFmtId="0" fontId="4" fillId="0" borderId="3" xfId="0" applyFont="1" applyBorder="1" applyAlignment="1">
      <alignment horizontal="left" vertical="center"/>
    </xf>
    <xf numFmtId="166" fontId="2" fillId="3" borderId="0" xfId="0" applyNumberFormat="1" applyFont="1" applyFill="1" applyBorder="1" applyAlignment="1" applyProtection="1">
      <alignment horizontal="center"/>
      <protection hidden="1"/>
    </xf>
    <xf numFmtId="166" fontId="1" fillId="0" borderId="0" xfId="0" applyNumberFormat="1" applyFont="1" applyBorder="1" applyAlignment="1" applyProtection="1">
      <alignment horizontal="center" wrapText="1"/>
      <protection hidden="1"/>
    </xf>
    <xf numFmtId="166" fontId="1" fillId="4" borderId="0" xfId="0" applyNumberFormat="1" applyFont="1" applyFill="1" applyBorder="1" applyAlignment="1" applyProtection="1">
      <alignment horizontal="center"/>
      <protection hidden="1"/>
    </xf>
    <xf numFmtId="166" fontId="2" fillId="0" borderId="0" xfId="0" applyNumberFormat="1" applyFont="1" applyFill="1" applyBorder="1" applyAlignment="1" applyProtection="1">
      <alignment horizontal="center"/>
      <protection hidden="1"/>
    </xf>
    <xf numFmtId="166" fontId="0" fillId="0" borderId="0" xfId="0" applyNumberFormat="1" applyBorder="1" applyAlignment="1" applyProtection="1">
      <alignment horizontal="center"/>
      <protection hidden="1"/>
    </xf>
    <xf numFmtId="166" fontId="3" fillId="0" borderId="0" xfId="0" applyNumberFormat="1" applyFont="1" applyFill="1" applyBorder="1" applyAlignment="1" applyProtection="1">
      <alignment horizontal="center"/>
      <protection hidden="1"/>
    </xf>
    <xf numFmtId="166" fontId="1" fillId="0" borderId="1" xfId="0" applyNumberFormat="1" applyFont="1" applyBorder="1" applyProtection="1">
      <protection hidden="1"/>
    </xf>
    <xf numFmtId="166" fontId="1" fillId="0" borderId="1" xfId="0" applyNumberFormat="1" applyFont="1" applyBorder="1" applyAlignment="1" applyProtection="1">
      <protection hidden="1"/>
    </xf>
    <xf numFmtId="166" fontId="4" fillId="0" borderId="1" xfId="0" applyNumberFormat="1" applyFont="1" applyBorder="1" applyAlignment="1" applyProtection="1">
      <alignment horizontal="center"/>
      <protection hidden="1"/>
    </xf>
    <xf numFmtId="166" fontId="4" fillId="3" borderId="1" xfId="0" applyNumberFormat="1" applyFont="1" applyFill="1" applyBorder="1" applyAlignment="1" applyProtection="1">
      <alignment horizontal="center"/>
      <protection hidden="1"/>
    </xf>
    <xf numFmtId="166" fontId="0" fillId="0" borderId="0" xfId="0" applyNumberFormat="1" applyProtection="1">
      <protection locked="0"/>
    </xf>
    <xf numFmtId="0" fontId="3" fillId="5" borderId="0" xfId="0" applyFont="1" applyFill="1" applyProtection="1">
      <protection locked="0"/>
    </xf>
    <xf numFmtId="0" fontId="3" fillId="0" borderId="0" xfId="0" applyFont="1" applyProtection="1">
      <protection locked="0"/>
    </xf>
    <xf numFmtId="0" fontId="3" fillId="0" borderId="0" xfId="0" applyFont="1" applyBorder="1" applyProtection="1">
      <protection locked="0"/>
    </xf>
    <xf numFmtId="0" fontId="3" fillId="2" borderId="0" xfId="0" applyFont="1" applyFill="1" applyProtection="1">
      <protection locked="0"/>
    </xf>
    <xf numFmtId="0" fontId="2" fillId="0" borderId="1"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1" xfId="0" applyFont="1" applyFill="1" applyBorder="1" applyAlignment="1" applyProtection="1">
      <alignment horizontal="center"/>
      <protection locked="0"/>
    </xf>
    <xf numFmtId="0" fontId="2" fillId="7" borderId="1" xfId="0" applyNumberFormat="1" applyFont="1" applyFill="1" applyBorder="1" applyAlignment="1" applyProtection="1">
      <alignment horizontal="center"/>
      <protection locked="0"/>
    </xf>
    <xf numFmtId="0" fontId="0" fillId="7" borderId="1" xfId="0" applyNumberFormat="1" applyFill="1" applyBorder="1" applyAlignment="1" applyProtection="1">
      <alignment horizontal="center"/>
      <protection locked="0"/>
    </xf>
    <xf numFmtId="0" fontId="0" fillId="7" borderId="1" xfId="0" applyNumberFormat="1" applyFill="1" applyBorder="1" applyAlignment="1" applyProtection="1">
      <protection locked="0"/>
    </xf>
    <xf numFmtId="0" fontId="2" fillId="0" borderId="0" xfId="0" applyFont="1" applyFill="1" applyBorder="1" applyAlignment="1" applyProtection="1">
      <alignment horizontal="center" wrapText="1"/>
      <protection locked="0"/>
    </xf>
    <xf numFmtId="0" fontId="0" fillId="0" borderId="0" xfId="0" applyBorder="1" applyAlignment="1" applyProtection="1">
      <alignment horizontal="center"/>
      <protection locked="0"/>
    </xf>
    <xf numFmtId="0" fontId="3" fillId="2" borderId="7" xfId="0" applyFont="1" applyFill="1" applyBorder="1" applyProtection="1">
      <protection locked="0"/>
    </xf>
    <xf numFmtId="0" fontId="2" fillId="0" borderId="1" xfId="0" applyFont="1" applyFill="1" applyBorder="1" applyAlignment="1" applyProtection="1">
      <alignment wrapText="1"/>
      <protection locked="0"/>
    </xf>
    <xf numFmtId="0" fontId="3" fillId="0" borderId="1" xfId="0" applyFont="1" applyFill="1" applyBorder="1" applyAlignment="1" applyProtection="1">
      <protection locked="0"/>
    </xf>
    <xf numFmtId="0" fontId="3" fillId="0" borderId="1" xfId="0" applyFont="1" applyFill="1" applyBorder="1" applyProtection="1">
      <protection locked="0"/>
    </xf>
    <xf numFmtId="0" fontId="3" fillId="0" borderId="1" xfId="0" applyFont="1" applyBorder="1" applyProtection="1">
      <protection locked="0"/>
    </xf>
    <xf numFmtId="0" fontId="1" fillId="2" borderId="7" xfId="0" applyFont="1" applyFill="1" applyBorder="1" applyAlignment="1" applyProtection="1">
      <alignment horizontal="center"/>
      <protection locked="0"/>
    </xf>
    <xf numFmtId="0" fontId="1" fillId="7" borderId="3" xfId="0" applyFont="1" applyFill="1" applyBorder="1" applyAlignment="1" applyProtection="1">
      <alignment horizontal="left" wrapText="1"/>
      <protection locked="0"/>
    </xf>
    <xf numFmtId="0" fontId="1" fillId="7" borderId="3" xfId="0" applyFont="1" applyFill="1" applyBorder="1" applyAlignment="1" applyProtection="1">
      <alignment horizontal="center" wrapText="1"/>
      <protection locked="0"/>
    </xf>
    <xf numFmtId="0" fontId="1" fillId="0" borderId="0" xfId="0" applyFont="1" applyBorder="1" applyAlignment="1" applyProtection="1">
      <alignment horizontal="center"/>
      <protection locked="0"/>
    </xf>
    <xf numFmtId="0" fontId="4" fillId="0" borderId="1" xfId="0" applyFont="1" applyBorder="1" applyAlignment="1" applyProtection="1">
      <alignment wrapText="1"/>
      <protection locked="0"/>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3" xfId="0" applyBorder="1" applyAlignment="1" applyProtection="1">
      <alignment horizontal="center"/>
      <protection locked="0"/>
    </xf>
    <xf numFmtId="0" fontId="0" fillId="0" borderId="0" xfId="0" applyBorder="1" applyProtection="1">
      <protection locked="0"/>
    </xf>
    <xf numFmtId="0" fontId="0" fillId="0" borderId="1" xfId="0" applyFill="1" applyBorder="1" applyProtection="1">
      <protection locked="0"/>
    </xf>
    <xf numFmtId="0" fontId="0" fillId="0" borderId="1" xfId="0" applyBorder="1" applyProtection="1">
      <protection locked="0"/>
    </xf>
    <xf numFmtId="0" fontId="0" fillId="7" borderId="3" xfId="0" applyFill="1" applyBorder="1" applyAlignment="1" applyProtection="1">
      <alignment wrapText="1"/>
      <protection locked="0"/>
    </xf>
    <xf numFmtId="0" fontId="0" fillId="7" borderId="1" xfId="0" applyFill="1" applyBorder="1" applyProtection="1">
      <protection locked="0"/>
    </xf>
    <xf numFmtId="0" fontId="4" fillId="0" borderId="3" xfId="0" applyFont="1" applyFill="1" applyBorder="1" applyAlignment="1" applyProtection="1">
      <alignment wrapText="1"/>
      <protection locked="0"/>
    </xf>
    <xf numFmtId="0" fontId="0" fillId="7" borderId="1" xfId="0" applyFill="1" applyBorder="1" applyAlignment="1" applyProtection="1">
      <alignment wrapText="1"/>
      <protection locked="0"/>
    </xf>
    <xf numFmtId="0" fontId="0" fillId="0" borderId="0" xfId="0" applyFill="1" applyBorder="1" applyProtection="1">
      <protection locked="0"/>
    </xf>
    <xf numFmtId="0" fontId="1" fillId="7" borderId="3" xfId="0" applyFont="1" applyFill="1" applyBorder="1" applyAlignment="1" applyProtection="1">
      <alignment horizontal="left" wrapText="1"/>
    </xf>
    <xf numFmtId="0" fontId="1" fillId="7" borderId="3" xfId="0" applyFont="1" applyFill="1" applyBorder="1" applyAlignment="1" applyProtection="1">
      <alignment horizont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1" fillId="2" borderId="4" xfId="0" applyFont="1" applyFill="1" applyBorder="1" applyAlignment="1">
      <alignment horizontal="center" vertical="top"/>
    </xf>
    <xf numFmtId="0" fontId="4" fillId="0" borderId="4" xfId="0" applyFont="1" applyBorder="1" applyAlignment="1">
      <alignment horizontal="center" vertical="top"/>
    </xf>
    <xf numFmtId="0" fontId="4" fillId="0" borderId="6" xfId="0" applyFont="1" applyBorder="1" applyAlignment="1">
      <alignment horizontal="center" vertical="top"/>
    </xf>
    <xf numFmtId="0" fontId="1" fillId="0"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6" xfId="0" applyFont="1" applyBorder="1" applyAlignment="1">
      <alignment vertical="center"/>
    </xf>
    <xf numFmtId="0" fontId="1" fillId="0" borderId="1" xfId="0"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4" fillId="0" borderId="4" xfId="0" applyNumberFormat="1" applyFont="1" applyBorder="1" applyAlignment="1">
      <alignment vertical="center"/>
    </xf>
    <xf numFmtId="0" fontId="4" fillId="0" borderId="6" xfId="0" applyNumberFormat="1" applyFont="1" applyBorder="1" applyAlignment="1">
      <alignment vertical="center"/>
    </xf>
    <xf numFmtId="0" fontId="1" fillId="0" borderId="4" xfId="0" applyFont="1" applyFill="1" applyBorder="1" applyAlignment="1">
      <alignment horizontal="center" vertical="center"/>
    </xf>
    <xf numFmtId="0" fontId="1" fillId="0" borderId="6" xfId="0" applyFont="1" applyFill="1" applyBorder="1" applyAlignment="1">
      <alignment horizontal="center" vertical="center"/>
    </xf>
    <xf numFmtId="0" fontId="9" fillId="0" borderId="0" xfId="0" applyFont="1" applyBorder="1" applyAlignment="1">
      <alignment horizontal="left"/>
    </xf>
    <xf numFmtId="0" fontId="9" fillId="0" borderId="11" xfId="0" applyFont="1" applyBorder="1" applyAlignment="1">
      <alignment horizontal="left"/>
    </xf>
    <xf numFmtId="0" fontId="9" fillId="0" borderId="5" xfId="0" applyFont="1" applyBorder="1" applyAlignment="1">
      <alignment horizontal="left"/>
    </xf>
    <xf numFmtId="0" fontId="9" fillId="0" borderId="12" xfId="0" applyFont="1" applyBorder="1" applyAlignment="1">
      <alignment horizontal="left"/>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left"/>
    </xf>
    <xf numFmtId="0" fontId="9" fillId="0" borderId="9" xfId="0" applyFont="1" applyBorder="1" applyAlignment="1">
      <alignment horizontal="left"/>
    </xf>
    <xf numFmtId="0" fontId="9" fillId="0" borderId="10" xfId="0" applyFont="1" applyBorder="1" applyAlignment="1">
      <alignment horizontal="left"/>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2" fillId="6" borderId="1" xfId="0" applyNumberFormat="1" applyFont="1" applyFill="1" applyBorder="1" applyAlignment="1" applyProtection="1">
      <alignment horizontal="center"/>
      <protection locked="0"/>
    </xf>
    <xf numFmtId="0" fontId="0" fillId="6" borderId="1" xfId="0" applyNumberFormat="1" applyFill="1" applyBorder="1" applyAlignment="1" applyProtection="1">
      <alignment horizontal="center"/>
      <protection locked="0"/>
    </xf>
    <xf numFmtId="0" fontId="0" fillId="6" borderId="1" xfId="0" applyNumberFormat="1" applyFill="1" applyBorder="1" applyAlignment="1" applyProtection="1">
      <protection locked="0"/>
    </xf>
    <xf numFmtId="0" fontId="0" fillId="0" borderId="1" xfId="0" applyBorder="1" applyAlignment="1" applyProtection="1">
      <protection locked="0"/>
    </xf>
    <xf numFmtId="0" fontId="2" fillId="3" borderId="2"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0" borderId="4" xfId="0" applyBorder="1" applyAlignment="1" applyProtection="1">
      <protection locked="0"/>
    </xf>
    <xf numFmtId="0" fontId="0" fillId="0" borderId="6" xfId="0" applyBorder="1" applyAlignment="1" applyProtection="1">
      <protection locked="0"/>
    </xf>
    <xf numFmtId="0" fontId="0" fillId="0" borderId="4" xfId="0" applyBorder="1" applyAlignment="1" applyProtection="1">
      <alignment horizontal="center"/>
      <protection locked="0"/>
    </xf>
    <xf numFmtId="0" fontId="0" fillId="0" borderId="6" xfId="0" applyBorder="1" applyAlignment="1" applyProtection="1">
      <alignment horizontal="center"/>
      <protection locked="0"/>
    </xf>
    <xf numFmtId="0" fontId="2" fillId="3" borderId="4" xfId="0" applyFont="1" applyFill="1" applyBorder="1" applyAlignment="1" applyProtection="1">
      <alignment horizontal="center"/>
      <protection locked="0"/>
    </xf>
    <xf numFmtId="0" fontId="0" fillId="3" borderId="6" xfId="0"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7" borderId="2" xfId="0" applyNumberFormat="1" applyFont="1" applyFill="1" applyBorder="1" applyAlignment="1" applyProtection="1">
      <alignment horizontal="center"/>
      <protection locked="0"/>
    </xf>
    <xf numFmtId="0" fontId="0" fillId="7" borderId="4" xfId="0" applyNumberFormat="1" applyFill="1" applyBorder="1" applyAlignment="1" applyProtection="1">
      <alignment horizontal="center"/>
      <protection locked="0"/>
    </xf>
    <xf numFmtId="0" fontId="0" fillId="7" borderId="6" xfId="0" applyNumberFormat="1" applyFill="1" applyBorder="1" applyAlignment="1" applyProtection="1">
      <protection locked="0"/>
    </xf>
    <xf numFmtId="0" fontId="5" fillId="2" borderId="0" xfId="0" applyFont="1" applyFill="1" applyBorder="1" applyAlignment="1" applyProtection="1">
      <alignment horizontal="center" vertical="top"/>
      <protection locked="0"/>
    </xf>
    <xf numFmtId="0" fontId="6" fillId="0" borderId="0" xfId="0" applyFont="1" applyAlignment="1" applyProtection="1">
      <alignment horizontal="center" vertical="top"/>
      <protection locked="0"/>
    </xf>
    <xf numFmtId="0" fontId="2" fillId="0" borderId="1" xfId="0" applyFont="1" applyFill="1" applyBorder="1" applyAlignment="1" applyProtection="1">
      <alignment horizontal="center"/>
      <protection locked="0"/>
    </xf>
    <xf numFmtId="0" fontId="2" fillId="0" borderId="2" xfId="0" applyNumberFormat="1" applyFont="1" applyFill="1" applyBorder="1" applyAlignment="1" applyProtection="1">
      <alignment horizontal="center"/>
      <protection locked="0"/>
    </xf>
    <xf numFmtId="0" fontId="2" fillId="0" borderId="4" xfId="0" applyNumberFormat="1" applyFont="1" applyFill="1" applyBorder="1" applyAlignment="1" applyProtection="1">
      <alignment horizontal="center"/>
      <protection locked="0"/>
    </xf>
    <xf numFmtId="0" fontId="0" fillId="0" borderId="4" xfId="0" applyNumberFormat="1" applyBorder="1" applyAlignment="1" applyProtection="1">
      <protection locked="0"/>
    </xf>
    <xf numFmtId="0" fontId="0" fillId="0" borderId="6" xfId="0" applyNumberFormat="1" applyBorder="1" applyAlignment="1" applyProtection="1">
      <protection locked="0"/>
    </xf>
    <xf numFmtId="0" fontId="5" fillId="2" borderId="0" xfId="0" applyFont="1" applyFill="1" applyAlignment="1" applyProtection="1">
      <alignment horizontal="center"/>
      <protection hidden="1"/>
    </xf>
    <xf numFmtId="0" fontId="6" fillId="0" borderId="0" xfId="0" applyFont="1" applyAlignment="1" applyProtection="1">
      <protection hidden="1"/>
    </xf>
    <xf numFmtId="0" fontId="2" fillId="0" borderId="1" xfId="0" applyFont="1" applyFill="1" applyBorder="1" applyAlignment="1" applyProtection="1">
      <alignment horizontal="center"/>
      <protection hidden="1"/>
    </xf>
    <xf numFmtId="0" fontId="2" fillId="0" borderId="2" xfId="0" applyNumberFormat="1" applyFont="1" applyFill="1" applyBorder="1" applyAlignment="1" applyProtection="1">
      <alignment horizontal="center"/>
      <protection hidden="1"/>
    </xf>
    <xf numFmtId="0" fontId="0" fillId="0" borderId="4" xfId="0" applyNumberFormat="1" applyBorder="1" applyAlignment="1" applyProtection="1">
      <alignment horizontal="center"/>
      <protection hidden="1"/>
    </xf>
    <xf numFmtId="0" fontId="0" fillId="0" borderId="6" xfId="0" applyNumberFormat="1" applyBorder="1" applyAlignment="1" applyProtection="1">
      <alignment horizontal="center"/>
      <protection hidden="1"/>
    </xf>
    <xf numFmtId="166" fontId="0" fillId="0" borderId="1" xfId="0" applyNumberFormat="1" applyBorder="1" applyAlignment="1" applyProtection="1">
      <alignment horizontal="center"/>
    </xf>
    <xf numFmtId="0" fontId="0" fillId="0" borderId="1" xfId="0" applyBorder="1" applyAlignment="1" applyProtection="1">
      <alignment horizontal="center"/>
    </xf>
    <xf numFmtId="0" fontId="2" fillId="3" borderId="2" xfId="0" applyFont="1" applyFill="1" applyBorder="1" applyAlignment="1" applyProtection="1">
      <alignment horizontal="center"/>
      <protection hidden="1"/>
    </xf>
    <xf numFmtId="0" fontId="0" fillId="0" borderId="4" xfId="0" applyBorder="1" applyAlignment="1">
      <alignment horizontal="center"/>
    </xf>
    <xf numFmtId="0" fontId="0" fillId="0" borderId="6" xfId="0" applyBorder="1" applyAlignment="1">
      <alignment horizontal="center"/>
    </xf>
    <xf numFmtId="0" fontId="1" fillId="0" borderId="1" xfId="0" applyFont="1" applyBorder="1" applyAlignment="1" applyProtection="1">
      <alignment horizontal="center"/>
      <protection locked="0"/>
    </xf>
    <xf numFmtId="0" fontId="0" fillId="0" borderId="1" xfId="0" applyFill="1" applyBorder="1" applyAlignment="1" applyProtection="1">
      <alignment horizontal="center"/>
    </xf>
    <xf numFmtId="0" fontId="1" fillId="0" borderId="1" xfId="0" applyFont="1" applyBorder="1" applyAlignment="1" applyProtection="1">
      <alignment horizontal="center"/>
    </xf>
    <xf numFmtId="1" fontId="2" fillId="3" borderId="2" xfId="0" applyNumberFormat="1" applyFont="1" applyFill="1" applyBorder="1" applyAlignment="1" applyProtection="1">
      <alignment horizontal="center"/>
      <protection hidden="1"/>
    </xf>
    <xf numFmtId="1" fontId="0" fillId="0" borderId="4" xfId="0" applyNumberFormat="1" applyBorder="1" applyAlignment="1">
      <alignment horizontal="center"/>
    </xf>
    <xf numFmtId="1" fontId="0" fillId="0" borderId="6" xfId="0" applyNumberFormat="1" applyBorder="1" applyAlignment="1">
      <alignment horizontal="center"/>
    </xf>
    <xf numFmtId="166" fontId="2" fillId="0" borderId="1" xfId="0" applyNumberFormat="1" applyFont="1" applyFill="1" applyBorder="1" applyAlignment="1" applyProtection="1">
      <alignment horizontal="center"/>
      <protection hidden="1"/>
    </xf>
    <xf numFmtId="166" fontId="2" fillId="0" borderId="2" xfId="0" applyNumberFormat="1" applyFont="1" applyFill="1" applyBorder="1" applyAlignment="1" applyProtection="1">
      <alignment horizontal="center"/>
      <protection hidden="1"/>
    </xf>
    <xf numFmtId="166" fontId="0" fillId="0" borderId="4" xfId="0" applyNumberFormat="1" applyBorder="1" applyAlignment="1" applyProtection="1">
      <alignment horizontal="center"/>
      <protection hidden="1"/>
    </xf>
    <xf numFmtId="166" fontId="0" fillId="0" borderId="6" xfId="0" applyNumberFormat="1" applyBorder="1" applyAlignment="1" applyProtection="1">
      <alignment horizontal="center"/>
      <protection hidden="1"/>
    </xf>
    <xf numFmtId="0" fontId="5" fillId="2" borderId="5" xfId="0" applyFont="1" applyFill="1" applyBorder="1" applyAlignment="1">
      <alignment horizontal="center" vertical="top"/>
    </xf>
    <xf numFmtId="0" fontId="6" fillId="0" borderId="5" xfId="0" applyFont="1" applyBorder="1" applyAlignment="1">
      <alignment horizontal="center" vertical="top"/>
    </xf>
    <xf numFmtId="0" fontId="2" fillId="0" borderId="2" xfId="0" applyFont="1" applyFill="1" applyBorder="1" applyAlignment="1">
      <alignment horizontal="center"/>
    </xf>
    <xf numFmtId="0" fontId="4" fillId="0" borderId="2" xfId="0" applyFont="1" applyBorder="1" applyAlignment="1">
      <alignment vertical="top" wrapText="1"/>
    </xf>
    <xf numFmtId="0" fontId="4" fillId="0" borderId="4" xfId="0" applyFont="1" applyBorder="1" applyAlignment="1"/>
    <xf numFmtId="0" fontId="4" fillId="0" borderId="6" xfId="0" applyFont="1" applyBorder="1" applyAlignment="1"/>
    <xf numFmtId="0" fontId="4" fillId="0" borderId="2" xfId="0" applyFont="1" applyFill="1" applyBorder="1" applyAlignment="1">
      <alignment horizontal="center"/>
    </xf>
    <xf numFmtId="0" fontId="4" fillId="0" borderId="4" xfId="0" applyFont="1" applyFill="1" applyBorder="1" applyAlignment="1"/>
    <xf numFmtId="0" fontId="4" fillId="0" borderId="6" xfId="0" applyFont="1" applyFill="1" applyBorder="1" applyAlignment="1"/>
    <xf numFmtId="0" fontId="1" fillId="0" borderId="2" xfId="0" applyFont="1" applyFill="1" applyBorder="1" applyAlignment="1"/>
    <xf numFmtId="0" fontId="1" fillId="0" borderId="4" xfId="0" applyFont="1" applyBorder="1" applyAlignment="1"/>
    <xf numFmtId="0" fontId="1" fillId="0" borderId="6" xfId="0" applyFont="1" applyBorder="1" applyAlignment="1"/>
    <xf numFmtId="0" fontId="2" fillId="3" borderId="4" xfId="0" applyFont="1" applyFill="1" applyBorder="1" applyAlignment="1">
      <alignment horizontal="center"/>
    </xf>
    <xf numFmtId="0" fontId="0" fillId="3" borderId="4" xfId="0" applyFill="1" applyBorder="1" applyAlignment="1">
      <alignment horizontal="center"/>
    </xf>
    <xf numFmtId="0" fontId="0" fillId="3" borderId="6" xfId="0" applyFill="1" applyBorder="1" applyAlignment="1">
      <alignment horizontal="center"/>
    </xf>
    <xf numFmtId="0" fontId="2" fillId="0" borderId="1" xfId="0" applyFont="1" applyFill="1" applyBorder="1" applyAlignment="1">
      <alignment horizontal="center"/>
    </xf>
    <xf numFmtId="0" fontId="0" fillId="0" borderId="1" xfId="0" applyBorder="1" applyAlignment="1">
      <alignment horizontal="center"/>
    </xf>
    <xf numFmtId="0" fontId="2" fillId="4" borderId="1" xfId="0" applyFont="1" applyFill="1" applyBorder="1" applyAlignment="1">
      <alignment horizontal="center"/>
    </xf>
    <xf numFmtId="0" fontId="0" fillId="4" borderId="1" xfId="0" applyFill="1" applyBorder="1" applyAlignment="1">
      <alignment horizontal="center"/>
    </xf>
    <xf numFmtId="0" fontId="1" fillId="0" borderId="4" xfId="0" applyFont="1" applyFill="1" applyBorder="1" applyAlignment="1"/>
    <xf numFmtId="0" fontId="1" fillId="0" borderId="6" xfId="0" applyFont="1" applyFill="1" applyBorder="1" applyAlignment="1"/>
    <xf numFmtId="165" fontId="2" fillId="0" borderId="2" xfId="0" applyNumberFormat="1" applyFont="1" applyFill="1" applyBorder="1" applyAlignment="1">
      <alignment horizontal="center"/>
    </xf>
    <xf numFmtId="165" fontId="2" fillId="0" borderId="4" xfId="0" applyNumberFormat="1" applyFont="1" applyFill="1" applyBorder="1" applyAlignment="1">
      <alignment horizontal="center"/>
    </xf>
    <xf numFmtId="0" fontId="0" fillId="0" borderId="4" xfId="0" applyBorder="1" applyAlignment="1"/>
    <xf numFmtId="0" fontId="0" fillId="0" borderId="6" xfId="0" applyBorder="1" applyAlignment="1"/>
  </cellXfs>
  <cellStyles count="1">
    <cellStyle name="Normal" xfId="0" builtinId="0"/>
  </cellStyles>
  <dxfs count="0"/>
  <tableStyles count="0" defaultTableStyle="TableStyleMedium2" defaultPivotStyle="PivotStyleLight16"/>
  <colors>
    <mruColors>
      <color rgb="FFFFFF99"/>
      <color rgb="FFCCFF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3.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33.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4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5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Results!$B$1</c:f>
          <c:strCache>
            <c:ptCount val="1"/>
            <c:pt idx="0">
              <c:v>Audit of PEWS</c:v>
            </c:pt>
          </c:strCache>
        </c:strRef>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Results!$B$63:$B$67</c:f>
              <c:strCache>
                <c:ptCount val="5"/>
                <c:pt idx="0">
                  <c:v> Documentation Standards</c:v>
                </c:pt>
                <c:pt idx="1">
                  <c:v> Parameters</c:v>
                </c:pt>
                <c:pt idx="2">
                  <c:v> Scoring</c:v>
                </c:pt>
                <c:pt idx="3">
                  <c:v>Escalation </c:v>
                </c:pt>
                <c:pt idx="4">
                  <c:v> Variance use</c:v>
                </c:pt>
              </c:strCache>
            </c:strRef>
          </c:cat>
          <c:val>
            <c:numRef>
              <c:f>Results!$C$63:$C$67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15-4566-84B8-974B8CBEF736}"/>
            </c:ext>
          </c:extLst>
        </c:ser>
        <c:dLbls>
          <c:showLegendKey val="0"/>
          <c:showVal val="0"/>
          <c:showCatName val="0"/>
          <c:showSerName val="0"/>
          <c:showPercent val="0"/>
          <c:showBubbleSize val="0"/>
        </c:dLbls>
        <c:gapWidth val="150"/>
        <c:axId val="83525632"/>
        <c:axId val="83527168"/>
      </c:barChart>
      <c:catAx>
        <c:axId val="83525632"/>
        <c:scaling>
          <c:orientation val="minMax"/>
        </c:scaling>
        <c:delete val="0"/>
        <c:axPos val="b"/>
        <c:numFmt formatCode="General" sourceLinked="0"/>
        <c:majorTickMark val="none"/>
        <c:minorTickMark val="none"/>
        <c:tickLblPos val="nextTo"/>
        <c:crossAx val="83527168"/>
        <c:crosses val="autoZero"/>
        <c:auto val="1"/>
        <c:lblAlgn val="ctr"/>
        <c:lblOffset val="100"/>
        <c:noMultiLvlLbl val="0"/>
      </c:catAx>
      <c:valAx>
        <c:axId val="83527168"/>
        <c:scaling>
          <c:orientation val="minMax"/>
          <c:max val="100"/>
        </c:scaling>
        <c:delete val="0"/>
        <c:axPos val="l"/>
        <c:majorGridlines/>
        <c:numFmt formatCode="0.0" sourceLinked="1"/>
        <c:majorTickMark val="none"/>
        <c:minorTickMark val="none"/>
        <c:tickLblPos val="nextTo"/>
        <c:crossAx val="83525632"/>
        <c:crosses val="autoZero"/>
        <c:crossBetween val="between"/>
      </c:valAx>
    </c:plotArea>
    <c:legend>
      <c:legendPos val="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Results!$B$1</c:f>
          <c:strCache>
            <c:ptCount val="1"/>
            <c:pt idx="0">
              <c:v>Audit of PEWS</c:v>
            </c:pt>
          </c:strCache>
        </c:strRef>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Results!$B$68</c:f>
              <c:strCache>
                <c:ptCount val="1"/>
                <c:pt idx="0">
                  <c:v>Overall Compliance</c:v>
                </c:pt>
              </c:strCache>
            </c:strRef>
          </c:cat>
          <c:val>
            <c:numRef>
              <c:f>Results!$C$68</c:f>
              <c:numCache>
                <c:formatCode>0.0</c:formatCode>
                <c:ptCount val="1"/>
                <c:pt idx="0">
                  <c:v>0</c:v>
                </c:pt>
              </c:numCache>
            </c:numRef>
          </c:val>
          <c:extLst>
            <c:ext xmlns:c16="http://schemas.microsoft.com/office/drawing/2014/chart" uri="{C3380CC4-5D6E-409C-BE32-E72D297353CC}">
              <c16:uniqueId val="{00000000-04CB-42E9-A9C2-BE45AA36C4FB}"/>
            </c:ext>
          </c:extLst>
        </c:ser>
        <c:dLbls>
          <c:showLegendKey val="0"/>
          <c:showVal val="0"/>
          <c:showCatName val="0"/>
          <c:showSerName val="0"/>
          <c:showPercent val="0"/>
          <c:showBubbleSize val="0"/>
        </c:dLbls>
        <c:gapWidth val="150"/>
        <c:axId val="83810176"/>
        <c:axId val="83811712"/>
      </c:barChart>
      <c:catAx>
        <c:axId val="83810176"/>
        <c:scaling>
          <c:orientation val="minMax"/>
        </c:scaling>
        <c:delete val="0"/>
        <c:axPos val="b"/>
        <c:numFmt formatCode="General" sourceLinked="0"/>
        <c:majorTickMark val="none"/>
        <c:minorTickMark val="none"/>
        <c:tickLblPos val="nextTo"/>
        <c:crossAx val="83811712"/>
        <c:crosses val="autoZero"/>
        <c:auto val="1"/>
        <c:lblAlgn val="ctr"/>
        <c:lblOffset val="100"/>
        <c:noMultiLvlLbl val="0"/>
      </c:catAx>
      <c:valAx>
        <c:axId val="83811712"/>
        <c:scaling>
          <c:orientation val="minMax"/>
          <c:max val="100"/>
          <c:min val="0"/>
        </c:scaling>
        <c:delete val="0"/>
        <c:axPos val="l"/>
        <c:majorGridlines/>
        <c:numFmt formatCode="0.0" sourceLinked="1"/>
        <c:majorTickMark val="none"/>
        <c:minorTickMark val="none"/>
        <c:tickLblPos val="nextTo"/>
        <c:crossAx val="83810176"/>
        <c:crosses val="autoZero"/>
        <c:crossBetween val="between"/>
      </c:valAx>
    </c:plotArea>
    <c:legend>
      <c:legendPos val="t"/>
      <c:overlay val="0"/>
    </c:legend>
    <c:plotVisOnly val="1"/>
    <c:dispBlanksAs val="gap"/>
    <c:showDLblsOverMax val="0"/>
  </c:chart>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Results!$B$18</c:f>
          <c:strCache>
            <c:ptCount val="1"/>
            <c:pt idx="0">
              <c:v>Section 1: DOCUMENTATION STANDARDS </c:v>
            </c:pt>
          </c:strCache>
        </c:strRef>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Results!$F$19:$F$23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B71-4A68-BD38-C671C2DB3D41}"/>
            </c:ext>
          </c:extLst>
        </c:ser>
        <c:dLbls>
          <c:showLegendKey val="0"/>
          <c:showVal val="0"/>
          <c:showCatName val="0"/>
          <c:showSerName val="0"/>
          <c:showPercent val="0"/>
          <c:showBubbleSize val="0"/>
        </c:dLbls>
        <c:gapWidth val="150"/>
        <c:axId val="89165824"/>
        <c:axId val="89167360"/>
      </c:barChart>
      <c:catAx>
        <c:axId val="89165824"/>
        <c:scaling>
          <c:orientation val="minMax"/>
        </c:scaling>
        <c:delete val="0"/>
        <c:axPos val="b"/>
        <c:numFmt formatCode="General" sourceLinked="0"/>
        <c:majorTickMark val="none"/>
        <c:minorTickMark val="none"/>
        <c:tickLblPos val="nextTo"/>
        <c:crossAx val="89167360"/>
        <c:crosses val="autoZero"/>
        <c:auto val="1"/>
        <c:lblAlgn val="ctr"/>
        <c:lblOffset val="100"/>
        <c:noMultiLvlLbl val="0"/>
      </c:catAx>
      <c:valAx>
        <c:axId val="89167360"/>
        <c:scaling>
          <c:orientation val="minMax"/>
          <c:max val="100"/>
        </c:scaling>
        <c:delete val="0"/>
        <c:axPos val="l"/>
        <c:majorGridlines/>
        <c:numFmt formatCode="0.0" sourceLinked="1"/>
        <c:majorTickMark val="none"/>
        <c:minorTickMark val="none"/>
        <c:tickLblPos val="nextTo"/>
        <c:crossAx val="89165824"/>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Results!$F$26:$F$31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CA-43B3-84EF-6F36EB22752A}"/>
            </c:ext>
          </c:extLst>
        </c:ser>
        <c:dLbls>
          <c:showLegendKey val="0"/>
          <c:showVal val="0"/>
          <c:showCatName val="0"/>
          <c:showSerName val="0"/>
          <c:showPercent val="0"/>
          <c:showBubbleSize val="0"/>
        </c:dLbls>
        <c:gapWidth val="150"/>
        <c:axId val="89360256"/>
        <c:axId val="89361792"/>
      </c:barChart>
      <c:catAx>
        <c:axId val="89360256"/>
        <c:scaling>
          <c:orientation val="minMax"/>
        </c:scaling>
        <c:delete val="0"/>
        <c:axPos val="b"/>
        <c:numFmt formatCode="General" sourceLinked="0"/>
        <c:majorTickMark val="none"/>
        <c:minorTickMark val="none"/>
        <c:tickLblPos val="nextTo"/>
        <c:crossAx val="89361792"/>
        <c:crosses val="autoZero"/>
        <c:auto val="1"/>
        <c:lblAlgn val="ctr"/>
        <c:lblOffset val="100"/>
        <c:noMultiLvlLbl val="0"/>
      </c:catAx>
      <c:valAx>
        <c:axId val="89361792"/>
        <c:scaling>
          <c:orientation val="minMax"/>
          <c:max val="100"/>
        </c:scaling>
        <c:delete val="0"/>
        <c:axPos val="l"/>
        <c:majorGridlines/>
        <c:numFmt formatCode="0.0" sourceLinked="1"/>
        <c:majorTickMark val="none"/>
        <c:minorTickMark val="none"/>
        <c:tickLblPos val="nextTo"/>
        <c:crossAx val="89360256"/>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Results!$F$32:$F$36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B9-4152-AB97-C031EF807724}"/>
            </c:ext>
          </c:extLst>
        </c:ser>
        <c:dLbls>
          <c:showLegendKey val="0"/>
          <c:showVal val="0"/>
          <c:showCatName val="0"/>
          <c:showSerName val="0"/>
          <c:showPercent val="0"/>
          <c:showBubbleSize val="0"/>
        </c:dLbls>
        <c:gapWidth val="150"/>
        <c:axId val="89806336"/>
        <c:axId val="89807872"/>
      </c:barChart>
      <c:catAx>
        <c:axId val="89806336"/>
        <c:scaling>
          <c:orientation val="minMax"/>
        </c:scaling>
        <c:delete val="0"/>
        <c:axPos val="b"/>
        <c:numFmt formatCode="General" sourceLinked="0"/>
        <c:majorTickMark val="none"/>
        <c:minorTickMark val="none"/>
        <c:tickLblPos val="nextTo"/>
        <c:crossAx val="89807872"/>
        <c:crosses val="autoZero"/>
        <c:auto val="1"/>
        <c:lblAlgn val="ctr"/>
        <c:lblOffset val="100"/>
        <c:noMultiLvlLbl val="0"/>
      </c:catAx>
      <c:valAx>
        <c:axId val="89807872"/>
        <c:scaling>
          <c:orientation val="minMax"/>
          <c:max val="100"/>
        </c:scaling>
        <c:delete val="0"/>
        <c:axPos val="l"/>
        <c:majorGridlines/>
        <c:numFmt formatCode="0.0" sourceLinked="1"/>
        <c:majorTickMark val="none"/>
        <c:minorTickMark val="none"/>
        <c:tickLblPos val="nextTo"/>
        <c:crossAx val="89806336"/>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Results!$B$38</c:f>
          <c:strCache>
            <c:ptCount val="1"/>
            <c:pt idx="0">
              <c:v>Section 3: SCORING </c:v>
            </c:pt>
          </c:strCache>
        </c:strRef>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Results!$B$39:$B$40</c:f>
              <c:strCache>
                <c:ptCount val="2"/>
                <c:pt idx="0">
                  <c:v>Every individual parameter score correct </c:v>
                </c:pt>
                <c:pt idx="1">
                  <c:v>Total PEWS Score correct on every entry</c:v>
                </c:pt>
              </c:strCache>
            </c:strRef>
          </c:cat>
          <c:val>
            <c:numRef>
              <c:f>Results!$F$39:$F$40</c:f>
              <c:numCache>
                <c:formatCode>0.0</c:formatCode>
                <c:ptCount val="2"/>
                <c:pt idx="0">
                  <c:v>0</c:v>
                </c:pt>
                <c:pt idx="1">
                  <c:v>0</c:v>
                </c:pt>
              </c:numCache>
            </c:numRef>
          </c:val>
          <c:extLst>
            <c:ext xmlns:c16="http://schemas.microsoft.com/office/drawing/2014/chart" uri="{C3380CC4-5D6E-409C-BE32-E72D297353CC}">
              <c16:uniqueId val="{00000000-5077-4A8D-9B34-EBD22F5A81FB}"/>
            </c:ext>
          </c:extLst>
        </c:ser>
        <c:dLbls>
          <c:showLegendKey val="0"/>
          <c:showVal val="0"/>
          <c:showCatName val="0"/>
          <c:showSerName val="0"/>
          <c:showPercent val="0"/>
          <c:showBubbleSize val="0"/>
        </c:dLbls>
        <c:gapWidth val="150"/>
        <c:axId val="89828736"/>
        <c:axId val="89830528"/>
      </c:barChart>
      <c:catAx>
        <c:axId val="89828736"/>
        <c:scaling>
          <c:orientation val="minMax"/>
        </c:scaling>
        <c:delete val="0"/>
        <c:axPos val="b"/>
        <c:numFmt formatCode="General" sourceLinked="0"/>
        <c:majorTickMark val="none"/>
        <c:minorTickMark val="none"/>
        <c:tickLblPos val="nextTo"/>
        <c:crossAx val="89830528"/>
        <c:crosses val="autoZero"/>
        <c:auto val="1"/>
        <c:lblAlgn val="ctr"/>
        <c:lblOffset val="100"/>
        <c:noMultiLvlLbl val="0"/>
      </c:catAx>
      <c:valAx>
        <c:axId val="89830528"/>
        <c:scaling>
          <c:orientation val="minMax"/>
          <c:max val="100"/>
        </c:scaling>
        <c:delete val="0"/>
        <c:axPos val="l"/>
        <c:majorGridlines/>
        <c:numFmt formatCode="0.0" sourceLinked="1"/>
        <c:majorTickMark val="none"/>
        <c:minorTickMark val="none"/>
        <c:tickLblPos val="nextTo"/>
        <c:crossAx val="89828736"/>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Results!$B$42</c:f>
          <c:strCache>
            <c:ptCount val="1"/>
            <c:pt idx="0">
              <c:v>Section 4: ESCALATION</c:v>
            </c:pt>
          </c:strCache>
        </c:strRef>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Results!$B$43:$B$44</c:f>
              <c:strCache>
                <c:ptCount val="2"/>
                <c:pt idx="0">
                  <c:v>Evidence of Nursing Response to triggers</c:v>
                </c:pt>
                <c:pt idx="1">
                  <c:v>Evidence of Medical Response to requested action or review</c:v>
                </c:pt>
              </c:strCache>
            </c:strRef>
          </c:cat>
          <c:val>
            <c:numRef>
              <c:f>Results!$F$43:$F$44</c:f>
              <c:numCache>
                <c:formatCode>0.0</c:formatCode>
                <c:ptCount val="2"/>
                <c:pt idx="0">
                  <c:v>0</c:v>
                </c:pt>
                <c:pt idx="1">
                  <c:v>0</c:v>
                </c:pt>
              </c:numCache>
            </c:numRef>
          </c:val>
          <c:extLst>
            <c:ext xmlns:c16="http://schemas.microsoft.com/office/drawing/2014/chart" uri="{C3380CC4-5D6E-409C-BE32-E72D297353CC}">
              <c16:uniqueId val="{00000000-AC99-4E84-A3C0-22701A7F6EC4}"/>
            </c:ext>
          </c:extLst>
        </c:ser>
        <c:dLbls>
          <c:showLegendKey val="0"/>
          <c:showVal val="0"/>
          <c:showCatName val="0"/>
          <c:showSerName val="0"/>
          <c:showPercent val="0"/>
          <c:showBubbleSize val="0"/>
        </c:dLbls>
        <c:gapWidth val="150"/>
        <c:axId val="89919488"/>
        <c:axId val="89921024"/>
      </c:barChart>
      <c:catAx>
        <c:axId val="89919488"/>
        <c:scaling>
          <c:orientation val="minMax"/>
        </c:scaling>
        <c:delete val="0"/>
        <c:axPos val="b"/>
        <c:numFmt formatCode="General" sourceLinked="0"/>
        <c:majorTickMark val="none"/>
        <c:minorTickMark val="none"/>
        <c:tickLblPos val="nextTo"/>
        <c:crossAx val="89921024"/>
        <c:crosses val="autoZero"/>
        <c:auto val="1"/>
        <c:lblAlgn val="ctr"/>
        <c:lblOffset val="100"/>
        <c:noMultiLvlLbl val="0"/>
      </c:catAx>
      <c:valAx>
        <c:axId val="89921024"/>
        <c:scaling>
          <c:orientation val="minMax"/>
          <c:max val="100"/>
        </c:scaling>
        <c:delete val="0"/>
        <c:axPos val="l"/>
        <c:majorGridlines/>
        <c:numFmt formatCode="0.0" sourceLinked="1"/>
        <c:majorTickMark val="none"/>
        <c:minorTickMark val="none"/>
        <c:tickLblPos val="nextTo"/>
        <c:crossAx val="8991948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Variances PA</a:t>
            </a:r>
          </a:p>
        </c:rich>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Results!$F$47:$F$51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0E-4355-A6E8-425691904000}"/>
            </c:ext>
          </c:extLst>
        </c:ser>
        <c:dLbls>
          <c:showLegendKey val="0"/>
          <c:showVal val="0"/>
          <c:showCatName val="0"/>
          <c:showSerName val="0"/>
          <c:showPercent val="0"/>
          <c:showBubbleSize val="0"/>
        </c:dLbls>
        <c:gapWidth val="150"/>
        <c:axId val="89970176"/>
        <c:axId val="89971712"/>
      </c:barChart>
      <c:catAx>
        <c:axId val="89970176"/>
        <c:scaling>
          <c:orientation val="minMax"/>
        </c:scaling>
        <c:delete val="0"/>
        <c:axPos val="b"/>
        <c:numFmt formatCode="General" sourceLinked="0"/>
        <c:majorTickMark val="none"/>
        <c:minorTickMark val="none"/>
        <c:tickLblPos val="nextTo"/>
        <c:crossAx val="89971712"/>
        <c:crosses val="autoZero"/>
        <c:auto val="1"/>
        <c:lblAlgn val="ctr"/>
        <c:lblOffset val="100"/>
        <c:noMultiLvlLbl val="0"/>
      </c:catAx>
      <c:valAx>
        <c:axId val="89971712"/>
        <c:scaling>
          <c:orientation val="minMax"/>
          <c:max val="100"/>
        </c:scaling>
        <c:delete val="0"/>
        <c:axPos val="l"/>
        <c:majorGridlines/>
        <c:numFmt formatCode="0.0" sourceLinked="1"/>
        <c:majorTickMark val="none"/>
        <c:minorTickMark val="none"/>
        <c:tickLblPos val="nextTo"/>
        <c:crossAx val="89970176"/>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Variances MEA</a:t>
            </a:r>
          </a:p>
        </c:rich>
      </c:tx>
      <c:overlay val="0"/>
    </c:title>
    <c:autoTitleDeleted val="0"/>
    <c:plotArea>
      <c:layout/>
      <c:barChart>
        <c:barDir val="col"/>
        <c:grouping val="clustered"/>
        <c:varyColors val="0"/>
        <c:ser>
          <c:idx val="0"/>
          <c:order val="0"/>
          <c:tx>
            <c:strRef>
              <c:f>Results!$C$5</c:f>
              <c:strCache>
                <c:ptCount val="1"/>
                <c:pt idx="0">
                  <c:v>&lt;&lt;enter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Results!$B$52:$B$56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Results!$F$52:$F$56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4B-418A-BA9A-3EA143D1EDB2}"/>
            </c:ext>
          </c:extLst>
        </c:ser>
        <c:dLbls>
          <c:showLegendKey val="0"/>
          <c:showVal val="0"/>
          <c:showCatName val="0"/>
          <c:showSerName val="0"/>
          <c:showPercent val="0"/>
          <c:showBubbleSize val="0"/>
        </c:dLbls>
        <c:gapWidth val="150"/>
        <c:axId val="89861504"/>
        <c:axId val="89875584"/>
      </c:barChart>
      <c:catAx>
        <c:axId val="89861504"/>
        <c:scaling>
          <c:orientation val="minMax"/>
        </c:scaling>
        <c:delete val="0"/>
        <c:axPos val="b"/>
        <c:numFmt formatCode="General" sourceLinked="0"/>
        <c:majorTickMark val="none"/>
        <c:minorTickMark val="none"/>
        <c:tickLblPos val="nextTo"/>
        <c:crossAx val="89875584"/>
        <c:crosses val="autoZero"/>
        <c:auto val="1"/>
        <c:lblAlgn val="ctr"/>
        <c:lblOffset val="100"/>
        <c:noMultiLvlLbl val="0"/>
      </c:catAx>
      <c:valAx>
        <c:axId val="89875584"/>
        <c:scaling>
          <c:orientation val="minMax"/>
          <c:max val="100"/>
        </c:scaling>
        <c:delete val="0"/>
        <c:axPos val="l"/>
        <c:majorGridlines/>
        <c:numFmt formatCode="0.0" sourceLinked="1"/>
        <c:majorTickMark val="none"/>
        <c:minorTickMark val="none"/>
        <c:tickLblPos val="nextTo"/>
        <c:crossAx val="89861504"/>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Jan!$B$1</c:f>
          <c:strCache>
            <c:ptCount val="1"/>
            <c:pt idx="0">
              <c:v>Audit of PEWS</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Jan!$B$62:$B$64</c:f>
              <c:strCache>
                <c:ptCount val="3"/>
                <c:pt idx="0">
                  <c:v> Documentation Standards</c:v>
                </c:pt>
                <c:pt idx="1">
                  <c:v> Parameters</c:v>
                </c:pt>
                <c:pt idx="2">
                  <c:v> Scoring</c:v>
                </c:pt>
              </c:strCache>
            </c:strRef>
          </c:cat>
          <c:val>
            <c:numRef>
              <c:f>Jan!$C$62:$C$64</c:f>
              <c:numCache>
                <c:formatCode>0.0</c:formatCode>
                <c:ptCount val="3"/>
                <c:pt idx="0">
                  <c:v>0</c:v>
                </c:pt>
                <c:pt idx="1">
                  <c:v>0</c:v>
                </c:pt>
                <c:pt idx="2">
                  <c:v>0</c:v>
                </c:pt>
              </c:numCache>
            </c:numRef>
          </c:val>
          <c:extLst>
            <c:ext xmlns:c16="http://schemas.microsoft.com/office/drawing/2014/chart" uri="{C3380CC4-5D6E-409C-BE32-E72D297353CC}">
              <c16:uniqueId val="{00000000-D02F-4C72-985B-AB97BF2B6363}"/>
            </c:ext>
          </c:extLst>
        </c:ser>
        <c:dLbls>
          <c:showLegendKey val="0"/>
          <c:showVal val="0"/>
          <c:showCatName val="0"/>
          <c:showSerName val="0"/>
          <c:showPercent val="0"/>
          <c:showBubbleSize val="0"/>
        </c:dLbls>
        <c:gapWidth val="150"/>
        <c:axId val="89913216"/>
        <c:axId val="89914752"/>
      </c:barChart>
      <c:catAx>
        <c:axId val="89913216"/>
        <c:scaling>
          <c:orientation val="minMax"/>
        </c:scaling>
        <c:delete val="0"/>
        <c:axPos val="b"/>
        <c:numFmt formatCode="General" sourceLinked="0"/>
        <c:majorTickMark val="none"/>
        <c:minorTickMark val="none"/>
        <c:tickLblPos val="nextTo"/>
        <c:crossAx val="89914752"/>
        <c:crosses val="autoZero"/>
        <c:auto val="1"/>
        <c:lblAlgn val="ctr"/>
        <c:lblOffset val="100"/>
        <c:noMultiLvlLbl val="0"/>
      </c:catAx>
      <c:valAx>
        <c:axId val="89914752"/>
        <c:scaling>
          <c:orientation val="minMax"/>
          <c:max val="100"/>
        </c:scaling>
        <c:delete val="0"/>
        <c:axPos val="l"/>
        <c:majorGridlines/>
        <c:numFmt formatCode="0.0" sourceLinked="1"/>
        <c:majorTickMark val="none"/>
        <c:minorTickMark val="none"/>
        <c:tickLblPos val="nextTo"/>
        <c:crossAx val="89913216"/>
        <c:crosses val="autoZero"/>
        <c:crossBetween val="between"/>
      </c:valAx>
    </c:plotArea>
    <c:legend>
      <c:legendPos val="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Jan!$B$1</c:f>
          <c:strCache>
            <c:ptCount val="1"/>
            <c:pt idx="0">
              <c:v>Audit of PEWS</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Jan!$B$65:$B$66</c:f>
              <c:strCache>
                <c:ptCount val="2"/>
                <c:pt idx="0">
                  <c:v>Escalation </c:v>
                </c:pt>
                <c:pt idx="1">
                  <c:v> Variance use</c:v>
                </c:pt>
              </c:strCache>
            </c:strRef>
          </c:cat>
          <c:val>
            <c:numRef>
              <c:f>Jan!$C$65:$C$66</c:f>
              <c:numCache>
                <c:formatCode>0.0</c:formatCode>
                <c:ptCount val="2"/>
                <c:pt idx="0">
                  <c:v>0</c:v>
                </c:pt>
                <c:pt idx="1">
                  <c:v>0</c:v>
                </c:pt>
              </c:numCache>
            </c:numRef>
          </c:val>
          <c:extLst>
            <c:ext xmlns:c16="http://schemas.microsoft.com/office/drawing/2014/chart" uri="{C3380CC4-5D6E-409C-BE32-E72D297353CC}">
              <c16:uniqueId val="{00000000-6701-455C-A4A4-E2614592EFC6}"/>
            </c:ext>
          </c:extLst>
        </c:ser>
        <c:dLbls>
          <c:showLegendKey val="0"/>
          <c:showVal val="0"/>
          <c:showCatName val="0"/>
          <c:showSerName val="0"/>
          <c:showPercent val="0"/>
          <c:showBubbleSize val="0"/>
        </c:dLbls>
        <c:gapWidth val="150"/>
        <c:axId val="90148864"/>
        <c:axId val="90150400"/>
      </c:barChart>
      <c:catAx>
        <c:axId val="90148864"/>
        <c:scaling>
          <c:orientation val="minMax"/>
        </c:scaling>
        <c:delete val="0"/>
        <c:axPos val="b"/>
        <c:numFmt formatCode="General" sourceLinked="0"/>
        <c:majorTickMark val="none"/>
        <c:minorTickMark val="none"/>
        <c:tickLblPos val="nextTo"/>
        <c:crossAx val="90150400"/>
        <c:crosses val="autoZero"/>
        <c:auto val="1"/>
        <c:lblAlgn val="ctr"/>
        <c:lblOffset val="100"/>
        <c:noMultiLvlLbl val="0"/>
      </c:catAx>
      <c:valAx>
        <c:axId val="90150400"/>
        <c:scaling>
          <c:orientation val="minMax"/>
          <c:max val="100"/>
        </c:scaling>
        <c:delete val="0"/>
        <c:axPos val="l"/>
        <c:majorGridlines/>
        <c:numFmt formatCode="0.0" sourceLinked="1"/>
        <c:majorTickMark val="none"/>
        <c:minorTickMark val="none"/>
        <c:tickLblPos val="nextTo"/>
        <c:crossAx val="90148864"/>
        <c:crosses val="autoZero"/>
        <c:crossBetween val="between"/>
      </c:valAx>
    </c:plotArea>
    <c:legend>
      <c:legendPos val="t"/>
      <c:overlay val="0"/>
    </c:legend>
    <c:plotVisOnly val="1"/>
    <c:dispBlanksAs val="gap"/>
    <c:showDLblsOverMax val="0"/>
  </c:chart>
  <c:printSettings>
    <c:headerFooter/>
    <c:pageMargins b="0.75000000000000377" l="0.70000000000000062" r="0.70000000000000062" t="0.75000000000000377"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Jan!$B$1</c:f>
          <c:strCache>
            <c:ptCount val="1"/>
            <c:pt idx="0">
              <c:v>Audit of PEWS</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Jan!$B$67</c:f>
              <c:strCache>
                <c:ptCount val="1"/>
                <c:pt idx="0">
                  <c:v>Overall Compliance</c:v>
                </c:pt>
              </c:strCache>
            </c:strRef>
          </c:cat>
          <c:val>
            <c:numRef>
              <c:f>Jan!$C$67</c:f>
              <c:numCache>
                <c:formatCode>0.0</c:formatCode>
                <c:ptCount val="1"/>
                <c:pt idx="0">
                  <c:v>0</c:v>
                </c:pt>
              </c:numCache>
            </c:numRef>
          </c:val>
          <c:extLst>
            <c:ext xmlns:c16="http://schemas.microsoft.com/office/drawing/2014/chart" uri="{C3380CC4-5D6E-409C-BE32-E72D297353CC}">
              <c16:uniqueId val="{00000000-F1CB-4A08-A20D-29B5172EC66C}"/>
            </c:ext>
          </c:extLst>
        </c:ser>
        <c:dLbls>
          <c:showLegendKey val="0"/>
          <c:showVal val="0"/>
          <c:showCatName val="0"/>
          <c:showSerName val="0"/>
          <c:showPercent val="0"/>
          <c:showBubbleSize val="0"/>
        </c:dLbls>
        <c:gapWidth val="150"/>
        <c:axId val="90163072"/>
        <c:axId val="90164608"/>
      </c:barChart>
      <c:catAx>
        <c:axId val="90163072"/>
        <c:scaling>
          <c:orientation val="minMax"/>
        </c:scaling>
        <c:delete val="0"/>
        <c:axPos val="b"/>
        <c:numFmt formatCode="General" sourceLinked="0"/>
        <c:majorTickMark val="none"/>
        <c:minorTickMark val="none"/>
        <c:tickLblPos val="nextTo"/>
        <c:crossAx val="90164608"/>
        <c:crosses val="autoZero"/>
        <c:auto val="1"/>
        <c:lblAlgn val="ctr"/>
        <c:lblOffset val="100"/>
        <c:noMultiLvlLbl val="0"/>
      </c:catAx>
      <c:valAx>
        <c:axId val="90164608"/>
        <c:scaling>
          <c:orientation val="minMax"/>
          <c:max val="100"/>
          <c:min val="0"/>
        </c:scaling>
        <c:delete val="0"/>
        <c:axPos val="l"/>
        <c:majorGridlines/>
        <c:numFmt formatCode="0.0" sourceLinked="1"/>
        <c:majorTickMark val="none"/>
        <c:minorTickMark val="none"/>
        <c:tickLblPos val="nextTo"/>
        <c:crossAx val="90163072"/>
        <c:crosses val="autoZero"/>
        <c:crossBetween val="between"/>
      </c:valAx>
    </c:plotArea>
    <c:legend>
      <c:legendPos val="t"/>
      <c:overlay val="0"/>
    </c:legend>
    <c:plotVisOnly val="1"/>
    <c:dispBlanksAs val="gap"/>
    <c:showDLblsOverMax val="0"/>
  </c:chart>
  <c:printSettings>
    <c:headerFooter/>
    <c:pageMargins b="0.75000000000000377" l="0.70000000000000062" r="0.70000000000000062" t="0.75000000000000377"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Jan!$B$18</c:f>
          <c:strCache>
            <c:ptCount val="1"/>
            <c:pt idx="0">
              <c:v>Section 1: DOCUMENTATION STANDARDS </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Jan!$F$19:$F$23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5F-4C4A-8C2D-8C19C2A573EF}"/>
            </c:ext>
          </c:extLst>
        </c:ser>
        <c:dLbls>
          <c:showLegendKey val="0"/>
          <c:showVal val="0"/>
          <c:showCatName val="0"/>
          <c:showSerName val="0"/>
          <c:showPercent val="0"/>
          <c:showBubbleSize val="0"/>
        </c:dLbls>
        <c:gapWidth val="150"/>
        <c:axId val="90550272"/>
        <c:axId val="90551808"/>
      </c:barChart>
      <c:catAx>
        <c:axId val="90550272"/>
        <c:scaling>
          <c:orientation val="minMax"/>
        </c:scaling>
        <c:delete val="0"/>
        <c:axPos val="b"/>
        <c:numFmt formatCode="General" sourceLinked="0"/>
        <c:majorTickMark val="none"/>
        <c:minorTickMark val="none"/>
        <c:tickLblPos val="nextTo"/>
        <c:crossAx val="90551808"/>
        <c:crosses val="autoZero"/>
        <c:auto val="1"/>
        <c:lblAlgn val="ctr"/>
        <c:lblOffset val="100"/>
        <c:noMultiLvlLbl val="0"/>
      </c:catAx>
      <c:valAx>
        <c:axId val="90551808"/>
        <c:scaling>
          <c:orientation val="minMax"/>
          <c:max val="100"/>
        </c:scaling>
        <c:delete val="0"/>
        <c:axPos val="l"/>
        <c:majorGridlines/>
        <c:numFmt formatCode="0.0" sourceLinked="1"/>
        <c:majorTickMark val="none"/>
        <c:minorTickMark val="none"/>
        <c:tickLblPos val="nextTo"/>
        <c:crossAx val="9055027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Jan!$F$26:$F$31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545E-4D66-8002-3A29CD27C135}"/>
            </c:ext>
          </c:extLst>
        </c:ser>
        <c:dLbls>
          <c:showLegendKey val="0"/>
          <c:showVal val="0"/>
          <c:showCatName val="0"/>
          <c:showSerName val="0"/>
          <c:showPercent val="0"/>
          <c:showBubbleSize val="0"/>
        </c:dLbls>
        <c:gapWidth val="150"/>
        <c:axId val="90191744"/>
        <c:axId val="90193280"/>
      </c:barChart>
      <c:catAx>
        <c:axId val="90191744"/>
        <c:scaling>
          <c:orientation val="minMax"/>
        </c:scaling>
        <c:delete val="0"/>
        <c:axPos val="b"/>
        <c:numFmt formatCode="General" sourceLinked="0"/>
        <c:majorTickMark val="none"/>
        <c:minorTickMark val="none"/>
        <c:tickLblPos val="nextTo"/>
        <c:crossAx val="90193280"/>
        <c:crosses val="autoZero"/>
        <c:auto val="1"/>
        <c:lblAlgn val="ctr"/>
        <c:lblOffset val="100"/>
        <c:noMultiLvlLbl val="0"/>
      </c:catAx>
      <c:valAx>
        <c:axId val="90193280"/>
        <c:scaling>
          <c:orientation val="minMax"/>
          <c:max val="100"/>
        </c:scaling>
        <c:delete val="0"/>
        <c:axPos val="l"/>
        <c:majorGridlines/>
        <c:numFmt formatCode="0.0" sourceLinked="1"/>
        <c:majorTickMark val="none"/>
        <c:minorTickMark val="none"/>
        <c:tickLblPos val="nextTo"/>
        <c:crossAx val="90191744"/>
        <c:crosses val="autoZero"/>
        <c:crossBetween val="between"/>
      </c:valAx>
    </c:plotArea>
    <c:legend>
      <c:legendPos val="t"/>
      <c:overlay val="0"/>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Jan!$F$32:$F$36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8CF-421C-8DEE-98456DF16863}"/>
            </c:ext>
          </c:extLst>
        </c:ser>
        <c:dLbls>
          <c:showLegendKey val="0"/>
          <c:showVal val="0"/>
          <c:showCatName val="0"/>
          <c:showSerName val="0"/>
          <c:showPercent val="0"/>
          <c:showBubbleSize val="0"/>
        </c:dLbls>
        <c:gapWidth val="150"/>
        <c:axId val="90234880"/>
        <c:axId val="90236416"/>
      </c:barChart>
      <c:catAx>
        <c:axId val="90234880"/>
        <c:scaling>
          <c:orientation val="minMax"/>
        </c:scaling>
        <c:delete val="0"/>
        <c:axPos val="b"/>
        <c:numFmt formatCode="General" sourceLinked="0"/>
        <c:majorTickMark val="none"/>
        <c:minorTickMark val="none"/>
        <c:tickLblPos val="nextTo"/>
        <c:crossAx val="90236416"/>
        <c:crosses val="autoZero"/>
        <c:auto val="1"/>
        <c:lblAlgn val="ctr"/>
        <c:lblOffset val="100"/>
        <c:noMultiLvlLbl val="0"/>
      </c:catAx>
      <c:valAx>
        <c:axId val="90236416"/>
        <c:scaling>
          <c:orientation val="minMax"/>
          <c:max val="100"/>
        </c:scaling>
        <c:delete val="0"/>
        <c:axPos val="l"/>
        <c:majorGridlines/>
        <c:numFmt formatCode="0.0" sourceLinked="1"/>
        <c:majorTickMark val="none"/>
        <c:minorTickMark val="none"/>
        <c:tickLblPos val="nextTo"/>
        <c:crossAx val="90234880"/>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Jan!$B$38</c:f>
          <c:strCache>
            <c:ptCount val="1"/>
            <c:pt idx="0">
              <c:v>Section 3: SCORING </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Jan!$B$39:$B$40</c:f>
              <c:strCache>
                <c:ptCount val="2"/>
                <c:pt idx="0">
                  <c:v>Every individual parameter score correct </c:v>
                </c:pt>
                <c:pt idx="1">
                  <c:v>Total PEWS Score correct on every entry</c:v>
                </c:pt>
              </c:strCache>
            </c:strRef>
          </c:cat>
          <c:val>
            <c:numRef>
              <c:f>Jan!$F$39:$F$40</c:f>
              <c:numCache>
                <c:formatCode>0.0</c:formatCode>
                <c:ptCount val="2"/>
                <c:pt idx="0">
                  <c:v>0</c:v>
                </c:pt>
                <c:pt idx="1">
                  <c:v>0</c:v>
                </c:pt>
              </c:numCache>
            </c:numRef>
          </c:val>
          <c:extLst>
            <c:ext xmlns:c16="http://schemas.microsoft.com/office/drawing/2014/chart" uri="{C3380CC4-5D6E-409C-BE32-E72D297353CC}">
              <c16:uniqueId val="{00000000-93F7-406E-958B-480B290A5A92}"/>
            </c:ext>
          </c:extLst>
        </c:ser>
        <c:dLbls>
          <c:showLegendKey val="0"/>
          <c:showVal val="0"/>
          <c:showCatName val="0"/>
          <c:showSerName val="0"/>
          <c:showPercent val="0"/>
          <c:showBubbleSize val="0"/>
        </c:dLbls>
        <c:gapWidth val="150"/>
        <c:axId val="90384256"/>
        <c:axId val="90385792"/>
      </c:barChart>
      <c:catAx>
        <c:axId val="90384256"/>
        <c:scaling>
          <c:orientation val="minMax"/>
        </c:scaling>
        <c:delete val="0"/>
        <c:axPos val="b"/>
        <c:numFmt formatCode="General" sourceLinked="0"/>
        <c:majorTickMark val="none"/>
        <c:minorTickMark val="none"/>
        <c:tickLblPos val="nextTo"/>
        <c:crossAx val="90385792"/>
        <c:crosses val="autoZero"/>
        <c:auto val="1"/>
        <c:lblAlgn val="ctr"/>
        <c:lblOffset val="100"/>
        <c:noMultiLvlLbl val="0"/>
      </c:catAx>
      <c:valAx>
        <c:axId val="90385792"/>
        <c:scaling>
          <c:orientation val="minMax"/>
          <c:max val="100"/>
        </c:scaling>
        <c:delete val="0"/>
        <c:axPos val="l"/>
        <c:majorGridlines/>
        <c:numFmt formatCode="0.0" sourceLinked="1"/>
        <c:majorTickMark val="none"/>
        <c:minorTickMark val="none"/>
        <c:tickLblPos val="nextTo"/>
        <c:crossAx val="90384256"/>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Jan!$B$42</c:f>
          <c:strCache>
            <c:ptCount val="1"/>
            <c:pt idx="0">
              <c:v>Section 4: ESCALATION</c:v>
            </c:pt>
          </c:strCache>
        </c:strRef>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Jan!$B$43:$B$44</c:f>
              <c:strCache>
                <c:ptCount val="2"/>
                <c:pt idx="0">
                  <c:v>Evidence of Nursing Response to triggers</c:v>
                </c:pt>
                <c:pt idx="1">
                  <c:v>Evidence of Medical Response to requested action or review</c:v>
                </c:pt>
              </c:strCache>
            </c:strRef>
          </c:cat>
          <c:val>
            <c:numRef>
              <c:f>Jan!$F$43:$F$44</c:f>
              <c:numCache>
                <c:formatCode>0.0</c:formatCode>
                <c:ptCount val="2"/>
                <c:pt idx="0">
                  <c:v>0</c:v>
                </c:pt>
                <c:pt idx="1">
                  <c:v>0</c:v>
                </c:pt>
              </c:numCache>
            </c:numRef>
          </c:val>
          <c:extLst>
            <c:ext xmlns:c16="http://schemas.microsoft.com/office/drawing/2014/chart" uri="{C3380CC4-5D6E-409C-BE32-E72D297353CC}">
              <c16:uniqueId val="{00000000-6688-45BB-95BE-3E037595D4F5}"/>
            </c:ext>
          </c:extLst>
        </c:ser>
        <c:dLbls>
          <c:showLegendKey val="0"/>
          <c:showVal val="0"/>
          <c:showCatName val="0"/>
          <c:showSerName val="0"/>
          <c:showPercent val="0"/>
          <c:showBubbleSize val="0"/>
        </c:dLbls>
        <c:gapWidth val="150"/>
        <c:axId val="90431488"/>
        <c:axId val="90433024"/>
      </c:barChart>
      <c:catAx>
        <c:axId val="90431488"/>
        <c:scaling>
          <c:orientation val="minMax"/>
        </c:scaling>
        <c:delete val="0"/>
        <c:axPos val="b"/>
        <c:numFmt formatCode="General" sourceLinked="0"/>
        <c:majorTickMark val="none"/>
        <c:minorTickMark val="none"/>
        <c:tickLblPos val="nextTo"/>
        <c:crossAx val="90433024"/>
        <c:crosses val="autoZero"/>
        <c:auto val="1"/>
        <c:lblAlgn val="ctr"/>
        <c:lblOffset val="100"/>
        <c:noMultiLvlLbl val="0"/>
      </c:catAx>
      <c:valAx>
        <c:axId val="90433024"/>
        <c:scaling>
          <c:orientation val="minMax"/>
          <c:max val="100"/>
        </c:scaling>
        <c:delete val="0"/>
        <c:axPos val="l"/>
        <c:majorGridlines/>
        <c:numFmt formatCode="0.0" sourceLinked="1"/>
        <c:majorTickMark val="none"/>
        <c:minorTickMark val="none"/>
        <c:tickLblPos val="nextTo"/>
        <c:crossAx val="9043148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Jan!$F$47:$F$51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75-4268-BFC2-6970B4611BDE}"/>
            </c:ext>
          </c:extLst>
        </c:ser>
        <c:dLbls>
          <c:showLegendKey val="0"/>
          <c:showVal val="0"/>
          <c:showCatName val="0"/>
          <c:showSerName val="0"/>
          <c:showPercent val="0"/>
          <c:showBubbleSize val="0"/>
        </c:dLbls>
        <c:gapWidth val="150"/>
        <c:axId val="90843008"/>
        <c:axId val="90844544"/>
      </c:barChart>
      <c:catAx>
        <c:axId val="90843008"/>
        <c:scaling>
          <c:orientation val="minMax"/>
        </c:scaling>
        <c:delete val="0"/>
        <c:axPos val="b"/>
        <c:numFmt formatCode="General" sourceLinked="0"/>
        <c:majorTickMark val="none"/>
        <c:minorTickMark val="none"/>
        <c:tickLblPos val="nextTo"/>
        <c:crossAx val="90844544"/>
        <c:crosses val="autoZero"/>
        <c:auto val="1"/>
        <c:lblAlgn val="ctr"/>
        <c:lblOffset val="100"/>
        <c:noMultiLvlLbl val="0"/>
      </c:catAx>
      <c:valAx>
        <c:axId val="90844544"/>
        <c:scaling>
          <c:orientation val="minMax"/>
          <c:max val="100"/>
        </c:scaling>
        <c:delete val="0"/>
        <c:axPos val="l"/>
        <c:majorGridlines/>
        <c:numFmt formatCode="0.0" sourceLinked="1"/>
        <c:majorTickMark val="none"/>
        <c:minorTickMark val="none"/>
        <c:tickLblPos val="nextTo"/>
        <c:crossAx val="9084300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Jan!$C$9</c:f>
              <c:strCache>
                <c:ptCount val="1"/>
                <c:pt idx="0">
                  <c:v>Jan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Jan!$B$52:$B$56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Jan!$F$52:$F$56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AFF-494B-9086-072B5C472378}"/>
            </c:ext>
          </c:extLst>
        </c:ser>
        <c:dLbls>
          <c:showLegendKey val="0"/>
          <c:showVal val="0"/>
          <c:showCatName val="0"/>
          <c:showSerName val="0"/>
          <c:showPercent val="0"/>
          <c:showBubbleSize val="0"/>
        </c:dLbls>
        <c:gapWidth val="150"/>
        <c:axId val="90890240"/>
        <c:axId val="90891776"/>
      </c:barChart>
      <c:catAx>
        <c:axId val="90890240"/>
        <c:scaling>
          <c:orientation val="minMax"/>
        </c:scaling>
        <c:delete val="0"/>
        <c:axPos val="b"/>
        <c:numFmt formatCode="General" sourceLinked="0"/>
        <c:majorTickMark val="none"/>
        <c:minorTickMark val="none"/>
        <c:tickLblPos val="nextTo"/>
        <c:crossAx val="90891776"/>
        <c:crosses val="autoZero"/>
        <c:auto val="1"/>
        <c:lblAlgn val="ctr"/>
        <c:lblOffset val="100"/>
        <c:noMultiLvlLbl val="0"/>
      </c:catAx>
      <c:valAx>
        <c:axId val="90891776"/>
        <c:scaling>
          <c:orientation val="minMax"/>
          <c:max val="100"/>
        </c:scaling>
        <c:delete val="0"/>
        <c:axPos val="l"/>
        <c:majorGridlines/>
        <c:numFmt formatCode="0.0" sourceLinked="1"/>
        <c:majorTickMark val="none"/>
        <c:minorTickMark val="none"/>
        <c:tickLblPos val="nextTo"/>
        <c:crossAx val="90890240"/>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Feb!$B$1</c:f>
          <c:strCache>
            <c:ptCount val="1"/>
            <c:pt idx="0">
              <c:v>Audit of PEWS</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Feb!$B$62:$B$64</c:f>
              <c:strCache>
                <c:ptCount val="3"/>
                <c:pt idx="0">
                  <c:v> Documentation Standards</c:v>
                </c:pt>
                <c:pt idx="1">
                  <c:v> Parameters</c:v>
                </c:pt>
                <c:pt idx="2">
                  <c:v> Scoring</c:v>
                </c:pt>
              </c:strCache>
            </c:strRef>
          </c:cat>
          <c:val>
            <c:numRef>
              <c:f>Feb!$C$62:$C$64</c:f>
              <c:numCache>
                <c:formatCode>0.0</c:formatCode>
                <c:ptCount val="3"/>
                <c:pt idx="0">
                  <c:v>0</c:v>
                </c:pt>
                <c:pt idx="1">
                  <c:v>0</c:v>
                </c:pt>
                <c:pt idx="2">
                  <c:v>0</c:v>
                </c:pt>
              </c:numCache>
            </c:numRef>
          </c:val>
          <c:extLst>
            <c:ext xmlns:c16="http://schemas.microsoft.com/office/drawing/2014/chart" uri="{C3380CC4-5D6E-409C-BE32-E72D297353CC}">
              <c16:uniqueId val="{00000000-71EB-4A92-A833-53043AB1030D}"/>
            </c:ext>
          </c:extLst>
        </c:ser>
        <c:dLbls>
          <c:showLegendKey val="0"/>
          <c:showVal val="0"/>
          <c:showCatName val="0"/>
          <c:showSerName val="0"/>
          <c:showPercent val="0"/>
          <c:showBubbleSize val="0"/>
        </c:dLbls>
        <c:gapWidth val="150"/>
        <c:axId val="90499328"/>
        <c:axId val="90652672"/>
      </c:barChart>
      <c:catAx>
        <c:axId val="90499328"/>
        <c:scaling>
          <c:orientation val="minMax"/>
        </c:scaling>
        <c:delete val="0"/>
        <c:axPos val="b"/>
        <c:numFmt formatCode="General" sourceLinked="0"/>
        <c:majorTickMark val="none"/>
        <c:minorTickMark val="none"/>
        <c:tickLblPos val="nextTo"/>
        <c:crossAx val="90652672"/>
        <c:crosses val="autoZero"/>
        <c:auto val="1"/>
        <c:lblAlgn val="ctr"/>
        <c:lblOffset val="100"/>
        <c:noMultiLvlLbl val="0"/>
      </c:catAx>
      <c:valAx>
        <c:axId val="90652672"/>
        <c:scaling>
          <c:orientation val="minMax"/>
          <c:max val="100"/>
        </c:scaling>
        <c:delete val="0"/>
        <c:axPos val="l"/>
        <c:majorGridlines/>
        <c:numFmt formatCode="0.0" sourceLinked="1"/>
        <c:majorTickMark val="none"/>
        <c:minorTickMark val="none"/>
        <c:tickLblPos val="nextTo"/>
        <c:crossAx val="9049932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Feb!$B$1</c:f>
          <c:strCache>
            <c:ptCount val="1"/>
            <c:pt idx="0">
              <c:v>Audit of PEWS</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Feb!$B$65:$B$66</c:f>
              <c:strCache>
                <c:ptCount val="2"/>
                <c:pt idx="0">
                  <c:v>Escalation </c:v>
                </c:pt>
                <c:pt idx="1">
                  <c:v> Variance use</c:v>
                </c:pt>
              </c:strCache>
            </c:strRef>
          </c:cat>
          <c:val>
            <c:numRef>
              <c:f>Feb!$C$65:$C$66</c:f>
              <c:numCache>
                <c:formatCode>0.0</c:formatCode>
                <c:ptCount val="2"/>
                <c:pt idx="0">
                  <c:v>0</c:v>
                </c:pt>
                <c:pt idx="1">
                  <c:v>0</c:v>
                </c:pt>
              </c:numCache>
            </c:numRef>
          </c:val>
          <c:extLst>
            <c:ext xmlns:c16="http://schemas.microsoft.com/office/drawing/2014/chart" uri="{C3380CC4-5D6E-409C-BE32-E72D297353CC}">
              <c16:uniqueId val="{00000000-7BD0-4894-8947-7527D2A600E8}"/>
            </c:ext>
          </c:extLst>
        </c:ser>
        <c:dLbls>
          <c:showLegendKey val="0"/>
          <c:showVal val="0"/>
          <c:showCatName val="0"/>
          <c:showSerName val="0"/>
          <c:showPercent val="0"/>
          <c:showBubbleSize val="0"/>
        </c:dLbls>
        <c:gapWidth val="150"/>
        <c:axId val="90677632"/>
        <c:axId val="90679168"/>
      </c:barChart>
      <c:catAx>
        <c:axId val="90677632"/>
        <c:scaling>
          <c:orientation val="minMax"/>
        </c:scaling>
        <c:delete val="0"/>
        <c:axPos val="b"/>
        <c:numFmt formatCode="General" sourceLinked="0"/>
        <c:majorTickMark val="none"/>
        <c:minorTickMark val="none"/>
        <c:tickLblPos val="nextTo"/>
        <c:crossAx val="90679168"/>
        <c:crosses val="autoZero"/>
        <c:auto val="1"/>
        <c:lblAlgn val="ctr"/>
        <c:lblOffset val="100"/>
        <c:noMultiLvlLbl val="0"/>
      </c:catAx>
      <c:valAx>
        <c:axId val="90679168"/>
        <c:scaling>
          <c:orientation val="minMax"/>
          <c:max val="100"/>
        </c:scaling>
        <c:delete val="0"/>
        <c:axPos val="l"/>
        <c:majorGridlines/>
        <c:numFmt formatCode="0.0" sourceLinked="1"/>
        <c:majorTickMark val="none"/>
        <c:minorTickMark val="none"/>
        <c:tickLblPos val="nextTo"/>
        <c:crossAx val="9067763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Feb!$B$1</c:f>
          <c:strCache>
            <c:ptCount val="1"/>
            <c:pt idx="0">
              <c:v>Audit of PEWS</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Feb!$B$67</c:f>
              <c:strCache>
                <c:ptCount val="1"/>
                <c:pt idx="0">
                  <c:v>Overall Compliance</c:v>
                </c:pt>
              </c:strCache>
            </c:strRef>
          </c:cat>
          <c:val>
            <c:numRef>
              <c:f>Feb!$C$67</c:f>
              <c:numCache>
                <c:formatCode>0.0</c:formatCode>
                <c:ptCount val="1"/>
                <c:pt idx="0">
                  <c:v>0</c:v>
                </c:pt>
              </c:numCache>
            </c:numRef>
          </c:val>
          <c:extLst>
            <c:ext xmlns:c16="http://schemas.microsoft.com/office/drawing/2014/chart" uri="{C3380CC4-5D6E-409C-BE32-E72D297353CC}">
              <c16:uniqueId val="{00000000-C7A0-4B64-BB88-03B053298ED7}"/>
            </c:ext>
          </c:extLst>
        </c:ser>
        <c:dLbls>
          <c:showLegendKey val="0"/>
          <c:showVal val="0"/>
          <c:showCatName val="0"/>
          <c:showSerName val="0"/>
          <c:showPercent val="0"/>
          <c:showBubbleSize val="0"/>
        </c:dLbls>
        <c:gapWidth val="150"/>
        <c:axId val="90573056"/>
        <c:axId val="90587136"/>
      </c:barChart>
      <c:catAx>
        <c:axId val="90573056"/>
        <c:scaling>
          <c:orientation val="minMax"/>
        </c:scaling>
        <c:delete val="0"/>
        <c:axPos val="b"/>
        <c:numFmt formatCode="General" sourceLinked="0"/>
        <c:majorTickMark val="none"/>
        <c:minorTickMark val="none"/>
        <c:tickLblPos val="nextTo"/>
        <c:crossAx val="90587136"/>
        <c:crosses val="autoZero"/>
        <c:auto val="1"/>
        <c:lblAlgn val="ctr"/>
        <c:lblOffset val="100"/>
        <c:noMultiLvlLbl val="0"/>
      </c:catAx>
      <c:valAx>
        <c:axId val="90587136"/>
        <c:scaling>
          <c:orientation val="minMax"/>
          <c:max val="100"/>
          <c:min val="0"/>
        </c:scaling>
        <c:delete val="0"/>
        <c:axPos val="l"/>
        <c:majorGridlines/>
        <c:numFmt formatCode="0.0" sourceLinked="1"/>
        <c:majorTickMark val="none"/>
        <c:minorTickMark val="none"/>
        <c:tickLblPos val="nextTo"/>
        <c:crossAx val="90573056"/>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Feb!$B$18</c:f>
          <c:strCache>
            <c:ptCount val="1"/>
            <c:pt idx="0">
              <c:v>Section 1: DOCUMENTATION STANDARDS </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Feb!$F$19:$F$23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8A7-453C-B7F4-41AB12A74058}"/>
            </c:ext>
          </c:extLst>
        </c:ser>
        <c:dLbls>
          <c:showLegendKey val="0"/>
          <c:showVal val="0"/>
          <c:showCatName val="0"/>
          <c:showSerName val="0"/>
          <c:showPercent val="0"/>
          <c:showBubbleSize val="0"/>
        </c:dLbls>
        <c:gapWidth val="150"/>
        <c:axId val="90612096"/>
        <c:axId val="90613632"/>
      </c:barChart>
      <c:catAx>
        <c:axId val="90612096"/>
        <c:scaling>
          <c:orientation val="minMax"/>
        </c:scaling>
        <c:delete val="0"/>
        <c:axPos val="b"/>
        <c:numFmt formatCode="General" sourceLinked="0"/>
        <c:majorTickMark val="none"/>
        <c:minorTickMark val="none"/>
        <c:tickLblPos val="nextTo"/>
        <c:crossAx val="90613632"/>
        <c:crosses val="autoZero"/>
        <c:auto val="1"/>
        <c:lblAlgn val="ctr"/>
        <c:lblOffset val="100"/>
        <c:noMultiLvlLbl val="0"/>
      </c:catAx>
      <c:valAx>
        <c:axId val="90613632"/>
        <c:scaling>
          <c:orientation val="minMax"/>
          <c:max val="100"/>
        </c:scaling>
        <c:delete val="0"/>
        <c:axPos val="l"/>
        <c:majorGridlines/>
        <c:numFmt formatCode="0.0" sourceLinked="1"/>
        <c:majorTickMark val="none"/>
        <c:minorTickMark val="none"/>
        <c:tickLblPos val="nextTo"/>
        <c:crossAx val="90612096"/>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Feb!$F$26:$F$31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F94-433C-A481-E271783102D6}"/>
            </c:ext>
          </c:extLst>
        </c:ser>
        <c:dLbls>
          <c:showLegendKey val="0"/>
          <c:showVal val="0"/>
          <c:showCatName val="0"/>
          <c:showSerName val="0"/>
          <c:showPercent val="0"/>
          <c:showBubbleSize val="0"/>
        </c:dLbls>
        <c:gapWidth val="150"/>
        <c:axId val="71100672"/>
        <c:axId val="74661888"/>
      </c:barChart>
      <c:catAx>
        <c:axId val="71100672"/>
        <c:scaling>
          <c:orientation val="minMax"/>
        </c:scaling>
        <c:delete val="0"/>
        <c:axPos val="b"/>
        <c:numFmt formatCode="General" sourceLinked="0"/>
        <c:majorTickMark val="none"/>
        <c:minorTickMark val="none"/>
        <c:tickLblPos val="nextTo"/>
        <c:crossAx val="74661888"/>
        <c:crosses val="autoZero"/>
        <c:auto val="1"/>
        <c:lblAlgn val="ctr"/>
        <c:lblOffset val="100"/>
        <c:noMultiLvlLbl val="0"/>
      </c:catAx>
      <c:valAx>
        <c:axId val="74661888"/>
        <c:scaling>
          <c:orientation val="minMax"/>
          <c:max val="100"/>
        </c:scaling>
        <c:delete val="0"/>
        <c:axPos val="l"/>
        <c:majorGridlines/>
        <c:numFmt formatCode="0.0" sourceLinked="1"/>
        <c:majorTickMark val="none"/>
        <c:minorTickMark val="none"/>
        <c:tickLblPos val="nextTo"/>
        <c:crossAx val="71100672"/>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Feb!$F$32:$F$36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CA-431A-8BC4-C42E45B4B87D}"/>
            </c:ext>
          </c:extLst>
        </c:ser>
        <c:dLbls>
          <c:showLegendKey val="0"/>
          <c:showVal val="0"/>
          <c:showCatName val="0"/>
          <c:showSerName val="0"/>
          <c:showPercent val="0"/>
          <c:showBubbleSize val="0"/>
        </c:dLbls>
        <c:gapWidth val="150"/>
        <c:axId val="74682752"/>
        <c:axId val="74684288"/>
      </c:barChart>
      <c:catAx>
        <c:axId val="74682752"/>
        <c:scaling>
          <c:orientation val="minMax"/>
        </c:scaling>
        <c:delete val="0"/>
        <c:axPos val="b"/>
        <c:numFmt formatCode="General" sourceLinked="0"/>
        <c:majorTickMark val="none"/>
        <c:minorTickMark val="none"/>
        <c:tickLblPos val="nextTo"/>
        <c:crossAx val="74684288"/>
        <c:crosses val="autoZero"/>
        <c:auto val="1"/>
        <c:lblAlgn val="ctr"/>
        <c:lblOffset val="100"/>
        <c:noMultiLvlLbl val="0"/>
      </c:catAx>
      <c:valAx>
        <c:axId val="74684288"/>
        <c:scaling>
          <c:orientation val="minMax"/>
          <c:max val="100"/>
        </c:scaling>
        <c:delete val="0"/>
        <c:axPos val="l"/>
        <c:majorGridlines/>
        <c:numFmt formatCode="0.0" sourceLinked="1"/>
        <c:majorTickMark val="none"/>
        <c:minorTickMark val="none"/>
        <c:tickLblPos val="nextTo"/>
        <c:crossAx val="7468275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Feb!$B$38</c:f>
          <c:strCache>
            <c:ptCount val="1"/>
            <c:pt idx="0">
              <c:v>Section 3: SCORING </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Feb!$B$39:$B$40</c:f>
              <c:strCache>
                <c:ptCount val="2"/>
                <c:pt idx="0">
                  <c:v>Every individual parameter score correct </c:v>
                </c:pt>
                <c:pt idx="1">
                  <c:v>Total PEWS Score correct on every entry</c:v>
                </c:pt>
              </c:strCache>
            </c:strRef>
          </c:cat>
          <c:val>
            <c:numRef>
              <c:f>Feb!$F$39:$F$40</c:f>
              <c:numCache>
                <c:formatCode>0.0</c:formatCode>
                <c:ptCount val="2"/>
                <c:pt idx="0">
                  <c:v>0</c:v>
                </c:pt>
                <c:pt idx="1">
                  <c:v>0</c:v>
                </c:pt>
              </c:numCache>
            </c:numRef>
          </c:val>
          <c:extLst>
            <c:ext xmlns:c16="http://schemas.microsoft.com/office/drawing/2014/chart" uri="{C3380CC4-5D6E-409C-BE32-E72D297353CC}">
              <c16:uniqueId val="{00000000-3760-4B31-9396-9E7E70589802}"/>
            </c:ext>
          </c:extLst>
        </c:ser>
        <c:dLbls>
          <c:showLegendKey val="0"/>
          <c:showVal val="0"/>
          <c:showCatName val="0"/>
          <c:showSerName val="0"/>
          <c:showPercent val="0"/>
          <c:showBubbleSize val="0"/>
        </c:dLbls>
        <c:gapWidth val="150"/>
        <c:axId val="74705152"/>
        <c:axId val="74706944"/>
      </c:barChart>
      <c:catAx>
        <c:axId val="74705152"/>
        <c:scaling>
          <c:orientation val="minMax"/>
        </c:scaling>
        <c:delete val="0"/>
        <c:axPos val="b"/>
        <c:numFmt formatCode="General" sourceLinked="0"/>
        <c:majorTickMark val="none"/>
        <c:minorTickMark val="none"/>
        <c:tickLblPos val="nextTo"/>
        <c:crossAx val="74706944"/>
        <c:crosses val="autoZero"/>
        <c:auto val="1"/>
        <c:lblAlgn val="ctr"/>
        <c:lblOffset val="100"/>
        <c:noMultiLvlLbl val="0"/>
      </c:catAx>
      <c:valAx>
        <c:axId val="74706944"/>
        <c:scaling>
          <c:orientation val="minMax"/>
          <c:max val="100"/>
        </c:scaling>
        <c:delete val="0"/>
        <c:axPos val="l"/>
        <c:majorGridlines/>
        <c:numFmt formatCode="0.0" sourceLinked="1"/>
        <c:majorTickMark val="none"/>
        <c:minorTickMark val="none"/>
        <c:tickLblPos val="nextTo"/>
        <c:crossAx val="7470515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Feb!$B$42</c:f>
          <c:strCache>
            <c:ptCount val="1"/>
            <c:pt idx="0">
              <c:v>Section 4: ESCALATION</c:v>
            </c:pt>
          </c:strCache>
        </c:strRef>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Feb!$B$43:$B$44</c:f>
              <c:strCache>
                <c:ptCount val="2"/>
                <c:pt idx="0">
                  <c:v>Evidence of Nursing Response to triggers</c:v>
                </c:pt>
                <c:pt idx="1">
                  <c:v>Evidence of Medical Response to requested action or review</c:v>
                </c:pt>
              </c:strCache>
            </c:strRef>
          </c:cat>
          <c:val>
            <c:numRef>
              <c:f>Feb!$F$43:$F$44</c:f>
              <c:numCache>
                <c:formatCode>0.0</c:formatCode>
                <c:ptCount val="2"/>
                <c:pt idx="0">
                  <c:v>0</c:v>
                </c:pt>
                <c:pt idx="1">
                  <c:v>0</c:v>
                </c:pt>
              </c:numCache>
            </c:numRef>
          </c:val>
          <c:extLst>
            <c:ext xmlns:c16="http://schemas.microsoft.com/office/drawing/2014/chart" uri="{C3380CC4-5D6E-409C-BE32-E72D297353CC}">
              <c16:uniqueId val="{00000000-3AEB-4A55-9BED-B3624ACD514B}"/>
            </c:ext>
          </c:extLst>
        </c:ser>
        <c:dLbls>
          <c:showLegendKey val="0"/>
          <c:showVal val="0"/>
          <c:showCatName val="0"/>
          <c:showSerName val="0"/>
          <c:showPercent val="0"/>
          <c:showBubbleSize val="0"/>
        </c:dLbls>
        <c:gapWidth val="150"/>
        <c:axId val="74715520"/>
        <c:axId val="74717056"/>
      </c:barChart>
      <c:catAx>
        <c:axId val="74715520"/>
        <c:scaling>
          <c:orientation val="minMax"/>
        </c:scaling>
        <c:delete val="0"/>
        <c:axPos val="b"/>
        <c:numFmt formatCode="General" sourceLinked="0"/>
        <c:majorTickMark val="none"/>
        <c:minorTickMark val="none"/>
        <c:tickLblPos val="nextTo"/>
        <c:crossAx val="74717056"/>
        <c:crosses val="autoZero"/>
        <c:auto val="1"/>
        <c:lblAlgn val="ctr"/>
        <c:lblOffset val="100"/>
        <c:noMultiLvlLbl val="0"/>
      </c:catAx>
      <c:valAx>
        <c:axId val="74717056"/>
        <c:scaling>
          <c:orientation val="minMax"/>
          <c:max val="100"/>
        </c:scaling>
        <c:delete val="0"/>
        <c:axPos val="l"/>
        <c:majorGridlines/>
        <c:numFmt formatCode="0.0" sourceLinked="1"/>
        <c:majorTickMark val="none"/>
        <c:minorTickMark val="none"/>
        <c:tickLblPos val="nextTo"/>
        <c:crossAx val="747155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Feb!$F$47:$F$51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BF8-401E-B8D4-082C980B5618}"/>
            </c:ext>
          </c:extLst>
        </c:ser>
        <c:dLbls>
          <c:showLegendKey val="0"/>
          <c:showVal val="0"/>
          <c:showCatName val="0"/>
          <c:showSerName val="0"/>
          <c:showPercent val="0"/>
          <c:showBubbleSize val="0"/>
        </c:dLbls>
        <c:gapWidth val="150"/>
        <c:axId val="74729728"/>
        <c:axId val="74760192"/>
      </c:barChart>
      <c:catAx>
        <c:axId val="74729728"/>
        <c:scaling>
          <c:orientation val="minMax"/>
        </c:scaling>
        <c:delete val="0"/>
        <c:axPos val="b"/>
        <c:numFmt formatCode="General" sourceLinked="0"/>
        <c:majorTickMark val="none"/>
        <c:minorTickMark val="none"/>
        <c:tickLblPos val="nextTo"/>
        <c:crossAx val="74760192"/>
        <c:crosses val="autoZero"/>
        <c:auto val="1"/>
        <c:lblAlgn val="ctr"/>
        <c:lblOffset val="100"/>
        <c:noMultiLvlLbl val="0"/>
      </c:catAx>
      <c:valAx>
        <c:axId val="74760192"/>
        <c:scaling>
          <c:orientation val="minMax"/>
          <c:max val="100"/>
        </c:scaling>
        <c:delete val="0"/>
        <c:axPos val="l"/>
        <c:majorGridlines/>
        <c:numFmt formatCode="0.0" sourceLinked="1"/>
        <c:majorTickMark val="none"/>
        <c:minorTickMark val="none"/>
        <c:tickLblPos val="nextTo"/>
        <c:crossAx val="7472972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Feb!$C$9</c:f>
              <c:strCache>
                <c:ptCount val="1"/>
                <c:pt idx="0">
                  <c:v>Feb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Feb!$B$52:$B$56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Feb!$F$52:$F$56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C84-420F-B384-46D3940D26B7}"/>
            </c:ext>
          </c:extLst>
        </c:ser>
        <c:dLbls>
          <c:showLegendKey val="0"/>
          <c:showVal val="0"/>
          <c:showCatName val="0"/>
          <c:showSerName val="0"/>
          <c:showPercent val="0"/>
          <c:showBubbleSize val="0"/>
        </c:dLbls>
        <c:gapWidth val="150"/>
        <c:axId val="91177344"/>
        <c:axId val="91178880"/>
      </c:barChart>
      <c:catAx>
        <c:axId val="91177344"/>
        <c:scaling>
          <c:orientation val="minMax"/>
        </c:scaling>
        <c:delete val="0"/>
        <c:axPos val="b"/>
        <c:numFmt formatCode="General" sourceLinked="0"/>
        <c:majorTickMark val="none"/>
        <c:minorTickMark val="none"/>
        <c:tickLblPos val="nextTo"/>
        <c:crossAx val="91178880"/>
        <c:crosses val="autoZero"/>
        <c:auto val="1"/>
        <c:lblAlgn val="ctr"/>
        <c:lblOffset val="100"/>
        <c:noMultiLvlLbl val="0"/>
      </c:catAx>
      <c:valAx>
        <c:axId val="91178880"/>
        <c:scaling>
          <c:orientation val="minMax"/>
          <c:max val="100"/>
        </c:scaling>
        <c:delete val="0"/>
        <c:axPos val="l"/>
        <c:majorGridlines/>
        <c:numFmt formatCode="0.0" sourceLinked="1"/>
        <c:majorTickMark val="none"/>
        <c:minorTickMark val="none"/>
        <c:tickLblPos val="nextTo"/>
        <c:crossAx val="9117734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Mar!$B$1</c:f>
          <c:strCache>
            <c:ptCount val="1"/>
            <c:pt idx="0">
              <c:v>Audit of PEWS</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Mar!$B$62:$B$64</c:f>
              <c:strCache>
                <c:ptCount val="3"/>
                <c:pt idx="0">
                  <c:v> Documentation Standards</c:v>
                </c:pt>
                <c:pt idx="1">
                  <c:v> Parameters</c:v>
                </c:pt>
                <c:pt idx="2">
                  <c:v> Scoring</c:v>
                </c:pt>
              </c:strCache>
            </c:strRef>
          </c:cat>
          <c:val>
            <c:numRef>
              <c:f>Mar!$C$62:$C$64</c:f>
              <c:numCache>
                <c:formatCode>0.0</c:formatCode>
                <c:ptCount val="3"/>
                <c:pt idx="0">
                  <c:v>0</c:v>
                </c:pt>
                <c:pt idx="1">
                  <c:v>0</c:v>
                </c:pt>
                <c:pt idx="2">
                  <c:v>0</c:v>
                </c:pt>
              </c:numCache>
            </c:numRef>
          </c:val>
          <c:extLst>
            <c:ext xmlns:c16="http://schemas.microsoft.com/office/drawing/2014/chart" uri="{C3380CC4-5D6E-409C-BE32-E72D297353CC}">
              <c16:uniqueId val="{00000000-1E16-4C51-81B5-777D943C4731}"/>
            </c:ext>
          </c:extLst>
        </c:ser>
        <c:dLbls>
          <c:showLegendKey val="0"/>
          <c:showVal val="0"/>
          <c:showCatName val="0"/>
          <c:showSerName val="0"/>
          <c:showPercent val="0"/>
          <c:showBubbleSize val="0"/>
        </c:dLbls>
        <c:gapWidth val="150"/>
        <c:axId val="90942080"/>
        <c:axId val="90943872"/>
      </c:barChart>
      <c:catAx>
        <c:axId val="90942080"/>
        <c:scaling>
          <c:orientation val="minMax"/>
        </c:scaling>
        <c:delete val="0"/>
        <c:axPos val="b"/>
        <c:numFmt formatCode="General" sourceLinked="0"/>
        <c:majorTickMark val="none"/>
        <c:minorTickMark val="none"/>
        <c:tickLblPos val="nextTo"/>
        <c:crossAx val="90943872"/>
        <c:crosses val="autoZero"/>
        <c:auto val="1"/>
        <c:lblAlgn val="ctr"/>
        <c:lblOffset val="100"/>
        <c:noMultiLvlLbl val="0"/>
      </c:catAx>
      <c:valAx>
        <c:axId val="90943872"/>
        <c:scaling>
          <c:orientation val="minMax"/>
          <c:max val="100"/>
        </c:scaling>
        <c:delete val="0"/>
        <c:axPos val="l"/>
        <c:majorGridlines/>
        <c:numFmt formatCode="0.0" sourceLinked="1"/>
        <c:majorTickMark val="none"/>
        <c:minorTickMark val="none"/>
        <c:tickLblPos val="nextTo"/>
        <c:crossAx val="90942080"/>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Mar!$B$1</c:f>
          <c:strCache>
            <c:ptCount val="1"/>
            <c:pt idx="0">
              <c:v>Audit of PEWS</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Mar!$B$65:$B$66</c:f>
              <c:strCache>
                <c:ptCount val="2"/>
                <c:pt idx="0">
                  <c:v>Escalation </c:v>
                </c:pt>
                <c:pt idx="1">
                  <c:v> Variance use</c:v>
                </c:pt>
              </c:strCache>
            </c:strRef>
          </c:cat>
          <c:val>
            <c:numRef>
              <c:f>Mar!$C$65:$C$66</c:f>
              <c:numCache>
                <c:formatCode>0.0</c:formatCode>
                <c:ptCount val="2"/>
                <c:pt idx="0">
                  <c:v>0</c:v>
                </c:pt>
                <c:pt idx="1">
                  <c:v>0</c:v>
                </c:pt>
              </c:numCache>
            </c:numRef>
          </c:val>
          <c:extLst>
            <c:ext xmlns:c16="http://schemas.microsoft.com/office/drawing/2014/chart" uri="{C3380CC4-5D6E-409C-BE32-E72D297353CC}">
              <c16:uniqueId val="{00000000-EBAA-4F6E-8958-E40FED22CDF5}"/>
            </c:ext>
          </c:extLst>
        </c:ser>
        <c:dLbls>
          <c:showLegendKey val="0"/>
          <c:showVal val="0"/>
          <c:showCatName val="0"/>
          <c:showSerName val="0"/>
          <c:showPercent val="0"/>
          <c:showBubbleSize val="0"/>
        </c:dLbls>
        <c:gapWidth val="150"/>
        <c:axId val="90968832"/>
        <c:axId val="90970368"/>
      </c:barChart>
      <c:catAx>
        <c:axId val="90968832"/>
        <c:scaling>
          <c:orientation val="minMax"/>
        </c:scaling>
        <c:delete val="0"/>
        <c:axPos val="b"/>
        <c:numFmt formatCode="General" sourceLinked="0"/>
        <c:majorTickMark val="none"/>
        <c:minorTickMark val="none"/>
        <c:tickLblPos val="nextTo"/>
        <c:crossAx val="90970368"/>
        <c:crosses val="autoZero"/>
        <c:auto val="1"/>
        <c:lblAlgn val="ctr"/>
        <c:lblOffset val="100"/>
        <c:noMultiLvlLbl val="0"/>
      </c:catAx>
      <c:valAx>
        <c:axId val="90970368"/>
        <c:scaling>
          <c:orientation val="minMax"/>
          <c:max val="100"/>
        </c:scaling>
        <c:delete val="0"/>
        <c:axPos val="l"/>
        <c:majorGridlines/>
        <c:numFmt formatCode="0.0" sourceLinked="1"/>
        <c:majorTickMark val="none"/>
        <c:minorTickMark val="none"/>
        <c:tickLblPos val="nextTo"/>
        <c:crossAx val="9096883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Mar!$B$1</c:f>
          <c:strCache>
            <c:ptCount val="1"/>
            <c:pt idx="0">
              <c:v>Audit of PEWS</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Mar!$B$67</c:f>
              <c:strCache>
                <c:ptCount val="1"/>
                <c:pt idx="0">
                  <c:v>Overall Compliance</c:v>
                </c:pt>
              </c:strCache>
            </c:strRef>
          </c:cat>
          <c:val>
            <c:numRef>
              <c:f>Mar!$C$67</c:f>
              <c:numCache>
                <c:formatCode>0.0</c:formatCode>
                <c:ptCount val="1"/>
                <c:pt idx="0">
                  <c:v>0</c:v>
                </c:pt>
              </c:numCache>
            </c:numRef>
          </c:val>
          <c:extLst>
            <c:ext xmlns:c16="http://schemas.microsoft.com/office/drawing/2014/chart" uri="{C3380CC4-5D6E-409C-BE32-E72D297353CC}">
              <c16:uniqueId val="{00000000-BA4F-4AA3-A6E3-4613B08D3F2B}"/>
            </c:ext>
          </c:extLst>
        </c:ser>
        <c:dLbls>
          <c:showLegendKey val="0"/>
          <c:showVal val="0"/>
          <c:showCatName val="0"/>
          <c:showSerName val="0"/>
          <c:showPercent val="0"/>
          <c:showBubbleSize val="0"/>
        </c:dLbls>
        <c:gapWidth val="150"/>
        <c:axId val="90995328"/>
        <c:axId val="91005312"/>
      </c:barChart>
      <c:catAx>
        <c:axId val="90995328"/>
        <c:scaling>
          <c:orientation val="minMax"/>
        </c:scaling>
        <c:delete val="0"/>
        <c:axPos val="b"/>
        <c:numFmt formatCode="General" sourceLinked="0"/>
        <c:majorTickMark val="none"/>
        <c:minorTickMark val="none"/>
        <c:tickLblPos val="nextTo"/>
        <c:crossAx val="91005312"/>
        <c:crosses val="autoZero"/>
        <c:auto val="1"/>
        <c:lblAlgn val="ctr"/>
        <c:lblOffset val="100"/>
        <c:noMultiLvlLbl val="0"/>
      </c:catAx>
      <c:valAx>
        <c:axId val="91005312"/>
        <c:scaling>
          <c:orientation val="minMax"/>
          <c:max val="100"/>
          <c:min val="0"/>
        </c:scaling>
        <c:delete val="0"/>
        <c:axPos val="l"/>
        <c:majorGridlines/>
        <c:numFmt formatCode="0.0" sourceLinked="1"/>
        <c:majorTickMark val="none"/>
        <c:minorTickMark val="none"/>
        <c:tickLblPos val="nextTo"/>
        <c:crossAx val="9099532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Mar!$B$18</c:f>
          <c:strCache>
            <c:ptCount val="1"/>
            <c:pt idx="0">
              <c:v>Section 1: DOCUMENTATION STANDARDS </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Mar!$F$19:$F$23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48D-44D5-8B39-592A012CB2FC}"/>
            </c:ext>
          </c:extLst>
        </c:ser>
        <c:dLbls>
          <c:showLegendKey val="0"/>
          <c:showVal val="0"/>
          <c:showCatName val="0"/>
          <c:showSerName val="0"/>
          <c:showPercent val="0"/>
          <c:showBubbleSize val="0"/>
        </c:dLbls>
        <c:gapWidth val="150"/>
        <c:axId val="91042560"/>
        <c:axId val="91044096"/>
      </c:barChart>
      <c:catAx>
        <c:axId val="91042560"/>
        <c:scaling>
          <c:orientation val="minMax"/>
        </c:scaling>
        <c:delete val="0"/>
        <c:axPos val="b"/>
        <c:numFmt formatCode="General" sourceLinked="0"/>
        <c:majorTickMark val="none"/>
        <c:minorTickMark val="none"/>
        <c:tickLblPos val="nextTo"/>
        <c:crossAx val="91044096"/>
        <c:crosses val="autoZero"/>
        <c:auto val="1"/>
        <c:lblAlgn val="ctr"/>
        <c:lblOffset val="100"/>
        <c:noMultiLvlLbl val="0"/>
      </c:catAx>
      <c:valAx>
        <c:axId val="91044096"/>
        <c:scaling>
          <c:orientation val="minMax"/>
          <c:max val="100"/>
        </c:scaling>
        <c:delete val="0"/>
        <c:axPos val="l"/>
        <c:majorGridlines/>
        <c:numFmt formatCode="0.0" sourceLinked="1"/>
        <c:majorTickMark val="none"/>
        <c:minorTickMark val="none"/>
        <c:tickLblPos val="nextTo"/>
        <c:crossAx val="91042560"/>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Mar!$F$26:$F$31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1E4-4AB9-8500-35F9F0E7DA47}"/>
            </c:ext>
          </c:extLst>
        </c:ser>
        <c:dLbls>
          <c:showLegendKey val="0"/>
          <c:showVal val="0"/>
          <c:showCatName val="0"/>
          <c:showSerName val="0"/>
          <c:showPercent val="0"/>
          <c:showBubbleSize val="0"/>
        </c:dLbls>
        <c:gapWidth val="150"/>
        <c:axId val="91064960"/>
        <c:axId val="91079040"/>
      </c:barChart>
      <c:catAx>
        <c:axId val="91064960"/>
        <c:scaling>
          <c:orientation val="minMax"/>
        </c:scaling>
        <c:delete val="0"/>
        <c:axPos val="b"/>
        <c:numFmt formatCode="General" sourceLinked="0"/>
        <c:majorTickMark val="none"/>
        <c:minorTickMark val="none"/>
        <c:tickLblPos val="nextTo"/>
        <c:crossAx val="91079040"/>
        <c:crosses val="autoZero"/>
        <c:auto val="1"/>
        <c:lblAlgn val="ctr"/>
        <c:lblOffset val="100"/>
        <c:noMultiLvlLbl val="0"/>
      </c:catAx>
      <c:valAx>
        <c:axId val="91079040"/>
        <c:scaling>
          <c:orientation val="minMax"/>
          <c:max val="100"/>
        </c:scaling>
        <c:delete val="0"/>
        <c:axPos val="l"/>
        <c:majorGridlines/>
        <c:numFmt formatCode="0.0" sourceLinked="1"/>
        <c:majorTickMark val="none"/>
        <c:minorTickMark val="none"/>
        <c:tickLblPos val="nextTo"/>
        <c:crossAx val="9106496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Mar!$F$32:$F$36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FB7-45CD-BD54-84E4361DCE23}"/>
            </c:ext>
          </c:extLst>
        </c:ser>
        <c:dLbls>
          <c:showLegendKey val="0"/>
          <c:showVal val="0"/>
          <c:showCatName val="0"/>
          <c:showSerName val="0"/>
          <c:showPercent val="0"/>
          <c:showBubbleSize val="0"/>
        </c:dLbls>
        <c:gapWidth val="150"/>
        <c:axId val="91116288"/>
        <c:axId val="91117824"/>
      </c:barChart>
      <c:catAx>
        <c:axId val="91116288"/>
        <c:scaling>
          <c:orientation val="minMax"/>
        </c:scaling>
        <c:delete val="0"/>
        <c:axPos val="b"/>
        <c:numFmt formatCode="General" sourceLinked="0"/>
        <c:majorTickMark val="none"/>
        <c:minorTickMark val="none"/>
        <c:tickLblPos val="nextTo"/>
        <c:crossAx val="91117824"/>
        <c:crosses val="autoZero"/>
        <c:auto val="1"/>
        <c:lblAlgn val="ctr"/>
        <c:lblOffset val="100"/>
        <c:noMultiLvlLbl val="0"/>
      </c:catAx>
      <c:valAx>
        <c:axId val="91117824"/>
        <c:scaling>
          <c:orientation val="minMax"/>
          <c:max val="100"/>
        </c:scaling>
        <c:delete val="0"/>
        <c:axPos val="l"/>
        <c:majorGridlines/>
        <c:numFmt formatCode="0.0" sourceLinked="1"/>
        <c:majorTickMark val="none"/>
        <c:minorTickMark val="none"/>
        <c:tickLblPos val="nextTo"/>
        <c:crossAx val="9111628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Mar!$B$38</c:f>
          <c:strCache>
            <c:ptCount val="1"/>
            <c:pt idx="0">
              <c:v>Section 3: SCORING </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Mar!$B$39:$B$40</c:f>
              <c:strCache>
                <c:ptCount val="2"/>
                <c:pt idx="0">
                  <c:v>Every individual parameter score correct </c:v>
                </c:pt>
                <c:pt idx="1">
                  <c:v>Total PEWS Score correct on every entry</c:v>
                </c:pt>
              </c:strCache>
            </c:strRef>
          </c:cat>
          <c:val>
            <c:numRef>
              <c:f>Mar!$F$39:$F$40</c:f>
              <c:numCache>
                <c:formatCode>0.0</c:formatCode>
                <c:ptCount val="2"/>
                <c:pt idx="0">
                  <c:v>0</c:v>
                </c:pt>
                <c:pt idx="1">
                  <c:v>0</c:v>
                </c:pt>
              </c:numCache>
            </c:numRef>
          </c:val>
          <c:extLst>
            <c:ext xmlns:c16="http://schemas.microsoft.com/office/drawing/2014/chart" uri="{C3380CC4-5D6E-409C-BE32-E72D297353CC}">
              <c16:uniqueId val="{00000000-1944-4B23-821B-13D5374989B5}"/>
            </c:ext>
          </c:extLst>
        </c:ser>
        <c:dLbls>
          <c:showLegendKey val="0"/>
          <c:showVal val="0"/>
          <c:showCatName val="0"/>
          <c:showSerName val="0"/>
          <c:showPercent val="0"/>
          <c:showBubbleSize val="0"/>
        </c:dLbls>
        <c:gapWidth val="150"/>
        <c:axId val="91126400"/>
        <c:axId val="91820416"/>
      </c:barChart>
      <c:catAx>
        <c:axId val="91126400"/>
        <c:scaling>
          <c:orientation val="minMax"/>
        </c:scaling>
        <c:delete val="0"/>
        <c:axPos val="b"/>
        <c:numFmt formatCode="General" sourceLinked="0"/>
        <c:majorTickMark val="none"/>
        <c:minorTickMark val="none"/>
        <c:tickLblPos val="nextTo"/>
        <c:crossAx val="91820416"/>
        <c:crosses val="autoZero"/>
        <c:auto val="1"/>
        <c:lblAlgn val="ctr"/>
        <c:lblOffset val="100"/>
        <c:noMultiLvlLbl val="0"/>
      </c:catAx>
      <c:valAx>
        <c:axId val="91820416"/>
        <c:scaling>
          <c:orientation val="minMax"/>
          <c:max val="100"/>
        </c:scaling>
        <c:delete val="0"/>
        <c:axPos val="l"/>
        <c:majorGridlines/>
        <c:numFmt formatCode="0.0" sourceLinked="1"/>
        <c:majorTickMark val="none"/>
        <c:minorTickMark val="none"/>
        <c:tickLblPos val="nextTo"/>
        <c:crossAx val="9112640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Mar!$B$42</c:f>
          <c:strCache>
            <c:ptCount val="1"/>
            <c:pt idx="0">
              <c:v>Section 4: ESCALATION</c:v>
            </c:pt>
          </c:strCache>
        </c:strRef>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Mar!$B$43:$B$44</c:f>
              <c:strCache>
                <c:ptCount val="2"/>
                <c:pt idx="0">
                  <c:v>Evidence of Nursing Response to triggers</c:v>
                </c:pt>
                <c:pt idx="1">
                  <c:v>Evidence of Medical Response to requested action or review</c:v>
                </c:pt>
              </c:strCache>
            </c:strRef>
          </c:cat>
          <c:val>
            <c:numRef>
              <c:f>Mar!$F$43:$F$44</c:f>
              <c:numCache>
                <c:formatCode>0.0</c:formatCode>
                <c:ptCount val="2"/>
                <c:pt idx="0">
                  <c:v>0</c:v>
                </c:pt>
                <c:pt idx="1">
                  <c:v>0</c:v>
                </c:pt>
              </c:numCache>
            </c:numRef>
          </c:val>
          <c:extLst>
            <c:ext xmlns:c16="http://schemas.microsoft.com/office/drawing/2014/chart" uri="{C3380CC4-5D6E-409C-BE32-E72D297353CC}">
              <c16:uniqueId val="{00000000-3F1C-40D9-B867-13889474EB85}"/>
            </c:ext>
          </c:extLst>
        </c:ser>
        <c:dLbls>
          <c:showLegendKey val="0"/>
          <c:showVal val="0"/>
          <c:showCatName val="0"/>
          <c:showSerName val="0"/>
          <c:showPercent val="0"/>
          <c:showBubbleSize val="0"/>
        </c:dLbls>
        <c:gapWidth val="150"/>
        <c:axId val="91837184"/>
        <c:axId val="91838720"/>
      </c:barChart>
      <c:catAx>
        <c:axId val="91837184"/>
        <c:scaling>
          <c:orientation val="minMax"/>
        </c:scaling>
        <c:delete val="0"/>
        <c:axPos val="b"/>
        <c:numFmt formatCode="General" sourceLinked="0"/>
        <c:majorTickMark val="none"/>
        <c:minorTickMark val="none"/>
        <c:tickLblPos val="nextTo"/>
        <c:crossAx val="91838720"/>
        <c:crosses val="autoZero"/>
        <c:auto val="1"/>
        <c:lblAlgn val="ctr"/>
        <c:lblOffset val="100"/>
        <c:noMultiLvlLbl val="0"/>
      </c:catAx>
      <c:valAx>
        <c:axId val="91838720"/>
        <c:scaling>
          <c:orientation val="minMax"/>
          <c:max val="100"/>
        </c:scaling>
        <c:delete val="0"/>
        <c:axPos val="l"/>
        <c:majorGridlines/>
        <c:numFmt formatCode="0.0" sourceLinked="1"/>
        <c:majorTickMark val="none"/>
        <c:minorTickMark val="none"/>
        <c:tickLblPos val="nextTo"/>
        <c:crossAx val="9183718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Mar!$F$47:$F$51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6D7-49DE-B925-9BCB0BF4F909}"/>
            </c:ext>
          </c:extLst>
        </c:ser>
        <c:dLbls>
          <c:showLegendKey val="0"/>
          <c:showVal val="0"/>
          <c:showCatName val="0"/>
          <c:showSerName val="0"/>
          <c:showPercent val="0"/>
          <c:showBubbleSize val="0"/>
        </c:dLbls>
        <c:gapWidth val="150"/>
        <c:axId val="91867776"/>
        <c:axId val="91554176"/>
      </c:barChart>
      <c:catAx>
        <c:axId val="91867776"/>
        <c:scaling>
          <c:orientation val="minMax"/>
        </c:scaling>
        <c:delete val="0"/>
        <c:axPos val="b"/>
        <c:numFmt formatCode="General" sourceLinked="0"/>
        <c:majorTickMark val="none"/>
        <c:minorTickMark val="none"/>
        <c:tickLblPos val="nextTo"/>
        <c:crossAx val="91554176"/>
        <c:crosses val="autoZero"/>
        <c:auto val="1"/>
        <c:lblAlgn val="ctr"/>
        <c:lblOffset val="100"/>
        <c:noMultiLvlLbl val="0"/>
      </c:catAx>
      <c:valAx>
        <c:axId val="91554176"/>
        <c:scaling>
          <c:orientation val="minMax"/>
          <c:max val="100"/>
        </c:scaling>
        <c:delete val="0"/>
        <c:axPos val="l"/>
        <c:majorGridlines/>
        <c:numFmt formatCode="0.0" sourceLinked="1"/>
        <c:majorTickMark val="none"/>
        <c:minorTickMark val="none"/>
        <c:tickLblPos val="nextTo"/>
        <c:crossAx val="9186777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Mar!$C$9</c:f>
              <c:strCache>
                <c:ptCount val="1"/>
                <c:pt idx="0">
                  <c:v>Mar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Mar!$B$52:$B$56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Mar!$F$52:$F$56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1ED-4E04-ABE1-4655FBEE1178}"/>
            </c:ext>
          </c:extLst>
        </c:ser>
        <c:dLbls>
          <c:showLegendKey val="0"/>
          <c:showVal val="0"/>
          <c:showCatName val="0"/>
          <c:showSerName val="0"/>
          <c:showPercent val="0"/>
          <c:showBubbleSize val="0"/>
        </c:dLbls>
        <c:gapWidth val="150"/>
        <c:axId val="91579136"/>
        <c:axId val="91580672"/>
      </c:barChart>
      <c:catAx>
        <c:axId val="91579136"/>
        <c:scaling>
          <c:orientation val="minMax"/>
        </c:scaling>
        <c:delete val="0"/>
        <c:axPos val="b"/>
        <c:numFmt formatCode="General" sourceLinked="0"/>
        <c:majorTickMark val="none"/>
        <c:minorTickMark val="none"/>
        <c:tickLblPos val="nextTo"/>
        <c:crossAx val="91580672"/>
        <c:crosses val="autoZero"/>
        <c:auto val="1"/>
        <c:lblAlgn val="ctr"/>
        <c:lblOffset val="100"/>
        <c:noMultiLvlLbl val="0"/>
      </c:catAx>
      <c:valAx>
        <c:axId val="91580672"/>
        <c:scaling>
          <c:orientation val="minMax"/>
          <c:max val="100"/>
        </c:scaling>
        <c:delete val="0"/>
        <c:axPos val="l"/>
        <c:majorGridlines/>
        <c:numFmt formatCode="0.0" sourceLinked="1"/>
        <c:majorTickMark val="none"/>
        <c:minorTickMark val="none"/>
        <c:tickLblPos val="nextTo"/>
        <c:crossAx val="9157913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Quarter1!$B$60:$B$62</c:f>
              <c:strCache>
                <c:ptCount val="3"/>
                <c:pt idx="0">
                  <c:v> Documentation Standards</c:v>
                </c:pt>
                <c:pt idx="1">
                  <c:v> Parameters</c:v>
                </c:pt>
                <c:pt idx="2">
                  <c:v> Scoring</c:v>
                </c:pt>
              </c:strCache>
            </c:strRef>
          </c:cat>
          <c:val>
            <c:numRef>
              <c:f>Quarter1!$C$60:$C$62</c:f>
              <c:numCache>
                <c:formatCode>0.0</c:formatCode>
                <c:ptCount val="3"/>
                <c:pt idx="0">
                  <c:v>0</c:v>
                </c:pt>
                <c:pt idx="1">
                  <c:v>0</c:v>
                </c:pt>
                <c:pt idx="2">
                  <c:v>0</c:v>
                </c:pt>
              </c:numCache>
            </c:numRef>
          </c:val>
          <c:extLst>
            <c:ext xmlns:c16="http://schemas.microsoft.com/office/drawing/2014/chart" uri="{C3380CC4-5D6E-409C-BE32-E72D297353CC}">
              <c16:uniqueId val="{00000000-FB5A-4C11-9FA7-48E43CD10836}"/>
            </c:ext>
          </c:extLst>
        </c:ser>
        <c:ser>
          <c:idx val="1"/>
          <c:order val="1"/>
          <c:invertIfNegative val="0"/>
          <c:cat>
            <c:strRef>
              <c:f>Quarter1!$B$60:$B$62</c:f>
              <c:strCache>
                <c:ptCount val="3"/>
                <c:pt idx="0">
                  <c:v> Documentation Standards</c:v>
                </c:pt>
                <c:pt idx="1">
                  <c:v> Parameters</c:v>
                </c:pt>
                <c:pt idx="2">
                  <c:v> Scoring</c:v>
                </c:pt>
              </c:strCache>
            </c:strRef>
          </c:cat>
          <c:val>
            <c:numRef>
              <c:f>Quarter1!$D$60:$D$62</c:f>
              <c:numCache>
                <c:formatCode>General</c:formatCode>
                <c:ptCount val="3"/>
              </c:numCache>
            </c:numRef>
          </c:val>
          <c:extLst>
            <c:ext xmlns:c16="http://schemas.microsoft.com/office/drawing/2014/chart" uri="{C3380CC4-5D6E-409C-BE32-E72D297353CC}">
              <c16:uniqueId val="{00000001-FB5A-4C11-9FA7-48E43CD10836}"/>
            </c:ext>
          </c:extLst>
        </c:ser>
        <c:ser>
          <c:idx val="2"/>
          <c:order val="2"/>
          <c:invertIfNegative val="0"/>
          <c:cat>
            <c:strRef>
              <c:f>Quarter1!$B$60:$B$62</c:f>
              <c:strCache>
                <c:ptCount val="3"/>
                <c:pt idx="0">
                  <c:v> Documentation Standards</c:v>
                </c:pt>
                <c:pt idx="1">
                  <c:v> Parameters</c:v>
                </c:pt>
                <c:pt idx="2">
                  <c:v> Scoring</c:v>
                </c:pt>
              </c:strCache>
            </c:strRef>
          </c:cat>
          <c:val>
            <c:numRef>
              <c:f>Quarter1!$E$60:$E$62</c:f>
              <c:numCache>
                <c:formatCode>General</c:formatCode>
                <c:ptCount val="3"/>
              </c:numCache>
            </c:numRef>
          </c:val>
          <c:extLst>
            <c:ext xmlns:c16="http://schemas.microsoft.com/office/drawing/2014/chart" uri="{C3380CC4-5D6E-409C-BE32-E72D297353CC}">
              <c16:uniqueId val="{00000002-FB5A-4C11-9FA7-48E43CD10836}"/>
            </c:ext>
          </c:extLst>
        </c:ser>
        <c:ser>
          <c:idx val="3"/>
          <c:order val="3"/>
          <c:invertIfNegative val="0"/>
          <c:cat>
            <c:strRef>
              <c:f>Quarter1!$B$60:$B$62</c:f>
              <c:strCache>
                <c:ptCount val="3"/>
                <c:pt idx="0">
                  <c:v> Documentation Standards</c:v>
                </c:pt>
                <c:pt idx="1">
                  <c:v> Parameters</c:v>
                </c:pt>
                <c:pt idx="2">
                  <c:v> Scoring</c:v>
                </c:pt>
              </c:strCache>
            </c:strRef>
          </c:cat>
          <c:val>
            <c:numRef>
              <c:f>Quarter1!$F$60:$F$62</c:f>
              <c:numCache>
                <c:formatCode>General</c:formatCode>
                <c:ptCount val="3"/>
              </c:numCache>
            </c:numRef>
          </c:val>
          <c:extLst>
            <c:ext xmlns:c16="http://schemas.microsoft.com/office/drawing/2014/chart" uri="{C3380CC4-5D6E-409C-BE32-E72D297353CC}">
              <c16:uniqueId val="{00000003-FB5A-4C11-9FA7-48E43CD10836}"/>
            </c:ext>
          </c:extLst>
        </c:ser>
        <c:dLbls>
          <c:showLegendKey val="0"/>
          <c:showVal val="0"/>
          <c:showCatName val="0"/>
          <c:showSerName val="0"/>
          <c:showPercent val="0"/>
          <c:showBubbleSize val="0"/>
        </c:dLbls>
        <c:gapWidth val="150"/>
        <c:axId val="91321856"/>
        <c:axId val="91323392"/>
      </c:barChart>
      <c:catAx>
        <c:axId val="91321856"/>
        <c:scaling>
          <c:orientation val="minMax"/>
        </c:scaling>
        <c:delete val="0"/>
        <c:axPos val="b"/>
        <c:numFmt formatCode="General" sourceLinked="0"/>
        <c:majorTickMark val="none"/>
        <c:minorTickMark val="none"/>
        <c:tickLblPos val="nextTo"/>
        <c:crossAx val="91323392"/>
        <c:crosses val="autoZero"/>
        <c:auto val="1"/>
        <c:lblAlgn val="ctr"/>
        <c:lblOffset val="100"/>
        <c:noMultiLvlLbl val="0"/>
      </c:catAx>
      <c:valAx>
        <c:axId val="91323392"/>
        <c:scaling>
          <c:orientation val="minMax"/>
          <c:max val="100"/>
        </c:scaling>
        <c:delete val="0"/>
        <c:axPos val="l"/>
        <c:majorGridlines/>
        <c:numFmt formatCode="0.0" sourceLinked="1"/>
        <c:majorTickMark val="none"/>
        <c:minorTickMark val="none"/>
        <c:tickLblPos val="nextTo"/>
        <c:crossAx val="91321856"/>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Quarter1!$B$63:$B$64</c:f>
              <c:strCache>
                <c:ptCount val="2"/>
                <c:pt idx="0">
                  <c:v>Escalation </c:v>
                </c:pt>
                <c:pt idx="1">
                  <c:v> Variance use</c:v>
                </c:pt>
              </c:strCache>
            </c:strRef>
          </c:cat>
          <c:val>
            <c:numRef>
              <c:f>Quarter1!$C$63:$C$64</c:f>
              <c:numCache>
                <c:formatCode>0.0</c:formatCode>
                <c:ptCount val="2"/>
                <c:pt idx="0">
                  <c:v>0</c:v>
                </c:pt>
                <c:pt idx="1">
                  <c:v>0</c:v>
                </c:pt>
              </c:numCache>
            </c:numRef>
          </c:val>
          <c:extLst>
            <c:ext xmlns:c16="http://schemas.microsoft.com/office/drawing/2014/chart" uri="{C3380CC4-5D6E-409C-BE32-E72D297353CC}">
              <c16:uniqueId val="{00000000-DC21-4434-9993-DEEB0456D48A}"/>
            </c:ext>
          </c:extLst>
        </c:ser>
        <c:ser>
          <c:idx val="1"/>
          <c:order val="1"/>
          <c:invertIfNegative val="0"/>
          <c:cat>
            <c:strRef>
              <c:f>Quarter1!$B$63:$B$64</c:f>
              <c:strCache>
                <c:ptCount val="2"/>
                <c:pt idx="0">
                  <c:v>Escalation </c:v>
                </c:pt>
                <c:pt idx="1">
                  <c:v> Variance use</c:v>
                </c:pt>
              </c:strCache>
            </c:strRef>
          </c:cat>
          <c:val>
            <c:numRef>
              <c:f>Quarter1!$D$63:$D$64</c:f>
              <c:numCache>
                <c:formatCode>General</c:formatCode>
                <c:ptCount val="2"/>
              </c:numCache>
            </c:numRef>
          </c:val>
          <c:extLst>
            <c:ext xmlns:c16="http://schemas.microsoft.com/office/drawing/2014/chart" uri="{C3380CC4-5D6E-409C-BE32-E72D297353CC}">
              <c16:uniqueId val="{00000001-DC21-4434-9993-DEEB0456D48A}"/>
            </c:ext>
          </c:extLst>
        </c:ser>
        <c:ser>
          <c:idx val="2"/>
          <c:order val="2"/>
          <c:invertIfNegative val="0"/>
          <c:cat>
            <c:strRef>
              <c:f>Quarter1!$B$63:$B$64</c:f>
              <c:strCache>
                <c:ptCount val="2"/>
                <c:pt idx="0">
                  <c:v>Escalation </c:v>
                </c:pt>
                <c:pt idx="1">
                  <c:v> Variance use</c:v>
                </c:pt>
              </c:strCache>
            </c:strRef>
          </c:cat>
          <c:val>
            <c:numRef>
              <c:f>Quarter1!$E$63:$E$64</c:f>
              <c:numCache>
                <c:formatCode>General</c:formatCode>
                <c:ptCount val="2"/>
              </c:numCache>
            </c:numRef>
          </c:val>
          <c:extLst>
            <c:ext xmlns:c16="http://schemas.microsoft.com/office/drawing/2014/chart" uri="{C3380CC4-5D6E-409C-BE32-E72D297353CC}">
              <c16:uniqueId val="{00000002-DC21-4434-9993-DEEB0456D48A}"/>
            </c:ext>
          </c:extLst>
        </c:ser>
        <c:ser>
          <c:idx val="3"/>
          <c:order val="3"/>
          <c:invertIfNegative val="0"/>
          <c:cat>
            <c:strRef>
              <c:f>Quarter1!$B$63:$B$64</c:f>
              <c:strCache>
                <c:ptCount val="2"/>
                <c:pt idx="0">
                  <c:v>Escalation </c:v>
                </c:pt>
                <c:pt idx="1">
                  <c:v> Variance use</c:v>
                </c:pt>
              </c:strCache>
            </c:strRef>
          </c:cat>
          <c:val>
            <c:numRef>
              <c:f>Quarter1!$F$63:$F$64</c:f>
              <c:numCache>
                <c:formatCode>General</c:formatCode>
                <c:ptCount val="2"/>
              </c:numCache>
            </c:numRef>
          </c:val>
          <c:extLst>
            <c:ext xmlns:c16="http://schemas.microsoft.com/office/drawing/2014/chart" uri="{C3380CC4-5D6E-409C-BE32-E72D297353CC}">
              <c16:uniqueId val="{00000003-DC21-4434-9993-DEEB0456D48A}"/>
            </c:ext>
          </c:extLst>
        </c:ser>
        <c:dLbls>
          <c:showLegendKey val="0"/>
          <c:showVal val="0"/>
          <c:showCatName val="0"/>
          <c:showSerName val="0"/>
          <c:showPercent val="0"/>
          <c:showBubbleSize val="0"/>
        </c:dLbls>
        <c:gapWidth val="150"/>
        <c:axId val="91600384"/>
        <c:axId val="91601920"/>
      </c:barChart>
      <c:catAx>
        <c:axId val="91600384"/>
        <c:scaling>
          <c:orientation val="minMax"/>
        </c:scaling>
        <c:delete val="0"/>
        <c:axPos val="b"/>
        <c:numFmt formatCode="General" sourceLinked="0"/>
        <c:majorTickMark val="none"/>
        <c:minorTickMark val="none"/>
        <c:tickLblPos val="nextTo"/>
        <c:crossAx val="91601920"/>
        <c:crosses val="autoZero"/>
        <c:auto val="1"/>
        <c:lblAlgn val="ctr"/>
        <c:lblOffset val="100"/>
        <c:noMultiLvlLbl val="0"/>
      </c:catAx>
      <c:valAx>
        <c:axId val="91601920"/>
        <c:scaling>
          <c:orientation val="minMax"/>
          <c:max val="100"/>
        </c:scaling>
        <c:delete val="0"/>
        <c:axPos val="l"/>
        <c:majorGridlines/>
        <c:numFmt formatCode="0.0" sourceLinked="1"/>
        <c:majorTickMark val="none"/>
        <c:minorTickMark val="none"/>
        <c:tickLblPos val="nextTo"/>
        <c:crossAx val="91600384"/>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Quarter1!$B$65</c:f>
              <c:strCache>
                <c:ptCount val="1"/>
                <c:pt idx="0">
                  <c:v>Overall Compliance</c:v>
                </c:pt>
              </c:strCache>
            </c:strRef>
          </c:cat>
          <c:val>
            <c:numRef>
              <c:f>Quarter1!$C$65</c:f>
              <c:numCache>
                <c:formatCode>0.0</c:formatCode>
                <c:ptCount val="1"/>
                <c:pt idx="0">
                  <c:v>0</c:v>
                </c:pt>
              </c:numCache>
            </c:numRef>
          </c:val>
          <c:extLst>
            <c:ext xmlns:c16="http://schemas.microsoft.com/office/drawing/2014/chart" uri="{C3380CC4-5D6E-409C-BE32-E72D297353CC}">
              <c16:uniqueId val="{00000000-8001-445C-B3E4-5ED261E928E4}"/>
            </c:ext>
          </c:extLst>
        </c:ser>
        <c:ser>
          <c:idx val="1"/>
          <c:order val="1"/>
          <c:invertIfNegative val="0"/>
          <c:cat>
            <c:strRef>
              <c:f>Quarter1!$B$65</c:f>
              <c:strCache>
                <c:ptCount val="1"/>
                <c:pt idx="0">
                  <c:v>Overall Compliance</c:v>
                </c:pt>
              </c:strCache>
            </c:strRef>
          </c:cat>
          <c:val>
            <c:numRef>
              <c:f>Quarter1!$D$65</c:f>
              <c:numCache>
                <c:formatCode>General</c:formatCode>
                <c:ptCount val="1"/>
              </c:numCache>
            </c:numRef>
          </c:val>
          <c:extLst>
            <c:ext xmlns:c16="http://schemas.microsoft.com/office/drawing/2014/chart" uri="{C3380CC4-5D6E-409C-BE32-E72D297353CC}">
              <c16:uniqueId val="{00000001-8001-445C-B3E4-5ED261E928E4}"/>
            </c:ext>
          </c:extLst>
        </c:ser>
        <c:ser>
          <c:idx val="2"/>
          <c:order val="2"/>
          <c:invertIfNegative val="0"/>
          <c:cat>
            <c:strRef>
              <c:f>Quarter1!$B$65</c:f>
              <c:strCache>
                <c:ptCount val="1"/>
                <c:pt idx="0">
                  <c:v>Overall Compliance</c:v>
                </c:pt>
              </c:strCache>
            </c:strRef>
          </c:cat>
          <c:val>
            <c:numRef>
              <c:f>Quarter1!$E$65</c:f>
              <c:numCache>
                <c:formatCode>General</c:formatCode>
                <c:ptCount val="1"/>
              </c:numCache>
            </c:numRef>
          </c:val>
          <c:extLst>
            <c:ext xmlns:c16="http://schemas.microsoft.com/office/drawing/2014/chart" uri="{C3380CC4-5D6E-409C-BE32-E72D297353CC}">
              <c16:uniqueId val="{00000002-8001-445C-B3E4-5ED261E928E4}"/>
            </c:ext>
          </c:extLst>
        </c:ser>
        <c:ser>
          <c:idx val="3"/>
          <c:order val="3"/>
          <c:invertIfNegative val="0"/>
          <c:cat>
            <c:strRef>
              <c:f>Quarter1!$B$65</c:f>
              <c:strCache>
                <c:ptCount val="1"/>
                <c:pt idx="0">
                  <c:v>Overall Compliance</c:v>
                </c:pt>
              </c:strCache>
            </c:strRef>
          </c:cat>
          <c:val>
            <c:numRef>
              <c:f>Quarter1!$F$65</c:f>
              <c:numCache>
                <c:formatCode>General</c:formatCode>
                <c:ptCount val="1"/>
              </c:numCache>
            </c:numRef>
          </c:val>
          <c:extLst>
            <c:ext xmlns:c16="http://schemas.microsoft.com/office/drawing/2014/chart" uri="{C3380CC4-5D6E-409C-BE32-E72D297353CC}">
              <c16:uniqueId val="{00000003-8001-445C-B3E4-5ED261E928E4}"/>
            </c:ext>
          </c:extLst>
        </c:ser>
        <c:dLbls>
          <c:showLegendKey val="0"/>
          <c:showVal val="0"/>
          <c:showCatName val="0"/>
          <c:showSerName val="0"/>
          <c:showPercent val="0"/>
          <c:showBubbleSize val="0"/>
        </c:dLbls>
        <c:gapWidth val="150"/>
        <c:axId val="91391488"/>
        <c:axId val="91393024"/>
      </c:barChart>
      <c:catAx>
        <c:axId val="91391488"/>
        <c:scaling>
          <c:orientation val="minMax"/>
        </c:scaling>
        <c:delete val="0"/>
        <c:axPos val="b"/>
        <c:numFmt formatCode="General" sourceLinked="0"/>
        <c:majorTickMark val="none"/>
        <c:minorTickMark val="none"/>
        <c:tickLblPos val="nextTo"/>
        <c:crossAx val="91393024"/>
        <c:crosses val="autoZero"/>
        <c:auto val="1"/>
        <c:lblAlgn val="ctr"/>
        <c:lblOffset val="100"/>
        <c:noMultiLvlLbl val="0"/>
      </c:catAx>
      <c:valAx>
        <c:axId val="91393024"/>
        <c:scaling>
          <c:orientation val="minMax"/>
          <c:max val="100"/>
          <c:min val="0"/>
        </c:scaling>
        <c:delete val="0"/>
        <c:axPos val="l"/>
        <c:majorGridlines/>
        <c:numFmt formatCode="0.0" sourceLinked="1"/>
        <c:majorTickMark val="none"/>
        <c:minorTickMark val="none"/>
        <c:tickLblPos val="nextTo"/>
        <c:crossAx val="91391488"/>
        <c:crosses val="autoZero"/>
        <c:crossBetween val="between"/>
      </c:valAx>
    </c:plotArea>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Quarter1!$B$16</c:f>
          <c:strCache>
            <c:ptCount val="1"/>
            <c:pt idx="0">
              <c:v>Section 1: DOCUMENTATION STANDARDS </c:v>
            </c:pt>
          </c:strCache>
        </c:strRef>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Quarter1!$B$17:$B$21</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Quarter1!$F$17:$F$21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72C-4462-9548-8F86FD2235AA}"/>
            </c:ext>
          </c:extLst>
        </c:ser>
        <c:dLbls>
          <c:showLegendKey val="0"/>
          <c:showVal val="0"/>
          <c:showCatName val="0"/>
          <c:showSerName val="0"/>
          <c:showPercent val="0"/>
          <c:showBubbleSize val="0"/>
        </c:dLbls>
        <c:gapWidth val="150"/>
        <c:axId val="91409408"/>
        <c:axId val="91419392"/>
      </c:barChart>
      <c:catAx>
        <c:axId val="91409408"/>
        <c:scaling>
          <c:orientation val="minMax"/>
        </c:scaling>
        <c:delete val="0"/>
        <c:axPos val="b"/>
        <c:numFmt formatCode="General" sourceLinked="0"/>
        <c:majorTickMark val="none"/>
        <c:minorTickMark val="none"/>
        <c:tickLblPos val="nextTo"/>
        <c:crossAx val="91419392"/>
        <c:crosses val="autoZero"/>
        <c:auto val="1"/>
        <c:lblAlgn val="ctr"/>
        <c:lblOffset val="100"/>
        <c:noMultiLvlLbl val="0"/>
      </c:catAx>
      <c:valAx>
        <c:axId val="91419392"/>
        <c:scaling>
          <c:orientation val="minMax"/>
          <c:max val="100"/>
        </c:scaling>
        <c:delete val="0"/>
        <c:axPos val="l"/>
        <c:majorGridlines/>
        <c:numFmt formatCode="0.0" sourceLinked="1"/>
        <c:majorTickMark val="none"/>
        <c:minorTickMark val="none"/>
        <c:tickLblPos val="nextTo"/>
        <c:crossAx val="91409408"/>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Core Parameters</a:t>
            </a:r>
          </a:p>
        </c:rich>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Quarter1!$B$24:$B$29</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Quarter1!$F$24:$F$29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317-4C37-A4B3-62EE2DF18DB7}"/>
            </c:ext>
          </c:extLst>
        </c:ser>
        <c:dLbls>
          <c:showLegendKey val="0"/>
          <c:showVal val="0"/>
          <c:showCatName val="0"/>
          <c:showSerName val="0"/>
          <c:showPercent val="0"/>
          <c:showBubbleSize val="0"/>
        </c:dLbls>
        <c:gapWidth val="150"/>
        <c:axId val="91645056"/>
        <c:axId val="91646592"/>
      </c:barChart>
      <c:catAx>
        <c:axId val="91645056"/>
        <c:scaling>
          <c:orientation val="minMax"/>
        </c:scaling>
        <c:delete val="0"/>
        <c:axPos val="b"/>
        <c:numFmt formatCode="General" sourceLinked="0"/>
        <c:majorTickMark val="none"/>
        <c:minorTickMark val="none"/>
        <c:tickLblPos val="nextTo"/>
        <c:crossAx val="91646592"/>
        <c:crosses val="autoZero"/>
        <c:auto val="1"/>
        <c:lblAlgn val="ctr"/>
        <c:lblOffset val="100"/>
        <c:noMultiLvlLbl val="0"/>
      </c:catAx>
      <c:valAx>
        <c:axId val="91646592"/>
        <c:scaling>
          <c:orientation val="minMax"/>
          <c:max val="100"/>
        </c:scaling>
        <c:delete val="0"/>
        <c:axPos val="l"/>
        <c:majorGridlines/>
        <c:numFmt formatCode="0.0" sourceLinked="1"/>
        <c:majorTickMark val="none"/>
        <c:minorTickMark val="none"/>
        <c:tickLblPos val="nextTo"/>
        <c:crossAx val="91645056"/>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layout>
        <c:manualLayout>
          <c:xMode val="edge"/>
          <c:yMode val="edge"/>
          <c:x val="0.37245822397200373"/>
          <c:y val="9.2592592592592657E-3"/>
        </c:manualLayout>
      </c:layout>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Quarter1!$B$30:$B$34</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Quarter1!$F$30:$F$34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D6C-4715-8B2E-1676F390D63C}"/>
            </c:ext>
          </c:extLst>
        </c:ser>
        <c:dLbls>
          <c:showLegendKey val="0"/>
          <c:showVal val="0"/>
          <c:showCatName val="0"/>
          <c:showSerName val="0"/>
          <c:showPercent val="0"/>
          <c:showBubbleSize val="0"/>
        </c:dLbls>
        <c:gapWidth val="150"/>
        <c:axId val="91671552"/>
        <c:axId val="91681536"/>
      </c:barChart>
      <c:catAx>
        <c:axId val="91671552"/>
        <c:scaling>
          <c:orientation val="minMax"/>
        </c:scaling>
        <c:delete val="0"/>
        <c:axPos val="b"/>
        <c:numFmt formatCode="General" sourceLinked="0"/>
        <c:majorTickMark val="none"/>
        <c:minorTickMark val="none"/>
        <c:tickLblPos val="nextTo"/>
        <c:crossAx val="91681536"/>
        <c:crosses val="autoZero"/>
        <c:auto val="1"/>
        <c:lblAlgn val="ctr"/>
        <c:lblOffset val="100"/>
        <c:noMultiLvlLbl val="0"/>
      </c:catAx>
      <c:valAx>
        <c:axId val="91681536"/>
        <c:scaling>
          <c:orientation val="minMax"/>
          <c:max val="100"/>
        </c:scaling>
        <c:delete val="0"/>
        <c:axPos val="l"/>
        <c:majorGridlines/>
        <c:numFmt formatCode="0.0" sourceLinked="1"/>
        <c:majorTickMark val="none"/>
        <c:minorTickMark val="none"/>
        <c:tickLblPos val="nextTo"/>
        <c:crossAx val="91671552"/>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Quarter1!$B$36</c:f>
          <c:strCache>
            <c:ptCount val="1"/>
            <c:pt idx="0">
              <c:v>Section 3: SCORING </c:v>
            </c:pt>
          </c:strCache>
        </c:strRef>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Quarter1!$B$37:$B$38</c:f>
              <c:strCache>
                <c:ptCount val="2"/>
                <c:pt idx="0">
                  <c:v>Every individual parameter score correct </c:v>
                </c:pt>
                <c:pt idx="1">
                  <c:v>Total PEWS Score correct on every entry</c:v>
                </c:pt>
              </c:strCache>
            </c:strRef>
          </c:cat>
          <c:val>
            <c:numRef>
              <c:f>Quarter1!$F$37:$F$38</c:f>
              <c:numCache>
                <c:formatCode>0.0</c:formatCode>
                <c:ptCount val="2"/>
                <c:pt idx="0">
                  <c:v>0</c:v>
                </c:pt>
                <c:pt idx="1">
                  <c:v>0</c:v>
                </c:pt>
              </c:numCache>
            </c:numRef>
          </c:val>
          <c:extLst>
            <c:ext xmlns:c16="http://schemas.microsoft.com/office/drawing/2014/chart" uri="{C3380CC4-5D6E-409C-BE32-E72D297353CC}">
              <c16:uniqueId val="{00000000-5BF3-4A25-B7A1-6CD843C35F24}"/>
            </c:ext>
          </c:extLst>
        </c:ser>
        <c:dLbls>
          <c:showLegendKey val="0"/>
          <c:showVal val="0"/>
          <c:showCatName val="0"/>
          <c:showSerName val="0"/>
          <c:showPercent val="0"/>
          <c:showBubbleSize val="0"/>
        </c:dLbls>
        <c:gapWidth val="150"/>
        <c:axId val="92226688"/>
        <c:axId val="92228224"/>
      </c:barChart>
      <c:catAx>
        <c:axId val="92226688"/>
        <c:scaling>
          <c:orientation val="minMax"/>
        </c:scaling>
        <c:delete val="0"/>
        <c:axPos val="b"/>
        <c:numFmt formatCode="General" sourceLinked="0"/>
        <c:majorTickMark val="none"/>
        <c:minorTickMark val="none"/>
        <c:tickLblPos val="nextTo"/>
        <c:crossAx val="92228224"/>
        <c:crosses val="autoZero"/>
        <c:auto val="1"/>
        <c:lblAlgn val="ctr"/>
        <c:lblOffset val="100"/>
        <c:noMultiLvlLbl val="0"/>
      </c:catAx>
      <c:valAx>
        <c:axId val="92228224"/>
        <c:scaling>
          <c:orientation val="minMax"/>
          <c:max val="100"/>
        </c:scaling>
        <c:delete val="0"/>
        <c:axPos val="l"/>
        <c:majorGridlines/>
        <c:numFmt formatCode="0.0" sourceLinked="1"/>
        <c:majorTickMark val="none"/>
        <c:minorTickMark val="none"/>
        <c:tickLblPos val="nextTo"/>
        <c:crossAx val="92226688"/>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Quarter1!$B$40</c:f>
          <c:strCache>
            <c:ptCount val="1"/>
            <c:pt idx="0">
              <c:v>Section 4: ESCALATION</c:v>
            </c:pt>
          </c:strCache>
        </c:strRef>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Quarter1!$B$41:$B$42</c:f>
              <c:strCache>
                <c:ptCount val="2"/>
                <c:pt idx="0">
                  <c:v>Evidence of Nursing Response to triggers</c:v>
                </c:pt>
                <c:pt idx="1">
                  <c:v>Evidence of Medical Response to requested action or review</c:v>
                </c:pt>
              </c:strCache>
            </c:strRef>
          </c:cat>
          <c:val>
            <c:numRef>
              <c:f>Quarter1!$F$41:$F$42</c:f>
              <c:numCache>
                <c:formatCode>0.0</c:formatCode>
                <c:ptCount val="2"/>
                <c:pt idx="0">
                  <c:v>0</c:v>
                </c:pt>
                <c:pt idx="1">
                  <c:v>0</c:v>
                </c:pt>
              </c:numCache>
            </c:numRef>
          </c:val>
          <c:extLst>
            <c:ext xmlns:c16="http://schemas.microsoft.com/office/drawing/2014/chart" uri="{C3380CC4-5D6E-409C-BE32-E72D297353CC}">
              <c16:uniqueId val="{00000000-F796-49DC-BEB9-491245C5BD9C}"/>
            </c:ext>
          </c:extLst>
        </c:ser>
        <c:dLbls>
          <c:showLegendKey val="0"/>
          <c:showVal val="0"/>
          <c:showCatName val="0"/>
          <c:showSerName val="0"/>
          <c:showPercent val="0"/>
          <c:showBubbleSize val="0"/>
        </c:dLbls>
        <c:gapWidth val="150"/>
        <c:axId val="92273664"/>
        <c:axId val="93389568"/>
      </c:barChart>
      <c:catAx>
        <c:axId val="92273664"/>
        <c:scaling>
          <c:orientation val="minMax"/>
        </c:scaling>
        <c:delete val="0"/>
        <c:axPos val="b"/>
        <c:numFmt formatCode="General" sourceLinked="0"/>
        <c:majorTickMark val="none"/>
        <c:minorTickMark val="none"/>
        <c:tickLblPos val="nextTo"/>
        <c:crossAx val="93389568"/>
        <c:crosses val="autoZero"/>
        <c:auto val="1"/>
        <c:lblAlgn val="ctr"/>
        <c:lblOffset val="100"/>
        <c:noMultiLvlLbl val="0"/>
      </c:catAx>
      <c:valAx>
        <c:axId val="93389568"/>
        <c:scaling>
          <c:orientation val="minMax"/>
          <c:max val="100"/>
        </c:scaling>
        <c:delete val="0"/>
        <c:axPos val="l"/>
        <c:majorGridlines/>
        <c:numFmt formatCode="0.0" sourceLinked="1"/>
        <c:majorTickMark val="none"/>
        <c:minorTickMark val="none"/>
        <c:tickLblPos val="nextTo"/>
        <c:crossAx val="9227366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Quarter1!$B$45:$B$49</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Quarter1!$F$45:$F$49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28-4954-8636-259329EA7736}"/>
            </c:ext>
          </c:extLst>
        </c:ser>
        <c:dLbls>
          <c:showLegendKey val="0"/>
          <c:showVal val="0"/>
          <c:showCatName val="0"/>
          <c:showSerName val="0"/>
          <c:showPercent val="0"/>
          <c:showBubbleSize val="0"/>
        </c:dLbls>
        <c:gapWidth val="150"/>
        <c:axId val="93418624"/>
        <c:axId val="93420160"/>
      </c:barChart>
      <c:catAx>
        <c:axId val="93418624"/>
        <c:scaling>
          <c:orientation val="minMax"/>
        </c:scaling>
        <c:delete val="0"/>
        <c:axPos val="b"/>
        <c:numFmt formatCode="General" sourceLinked="0"/>
        <c:majorTickMark val="none"/>
        <c:minorTickMark val="none"/>
        <c:tickLblPos val="nextTo"/>
        <c:crossAx val="93420160"/>
        <c:crosses val="autoZero"/>
        <c:auto val="1"/>
        <c:lblAlgn val="ctr"/>
        <c:lblOffset val="100"/>
        <c:noMultiLvlLbl val="0"/>
      </c:catAx>
      <c:valAx>
        <c:axId val="93420160"/>
        <c:scaling>
          <c:orientation val="minMax"/>
          <c:max val="100"/>
        </c:scaling>
        <c:delete val="0"/>
        <c:axPos val="l"/>
        <c:majorGridlines/>
        <c:numFmt formatCode="0.0" sourceLinked="1"/>
        <c:majorTickMark val="none"/>
        <c:minorTickMark val="none"/>
        <c:tickLblPos val="nextTo"/>
        <c:crossAx val="93418624"/>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a:t>
            </a:r>
            <a:r>
              <a:rPr lang="en-IE" baseline="0"/>
              <a:t> Variances</a:t>
            </a:r>
            <a:endParaRPr lang="en-IE"/>
          </a:p>
        </c:rich>
      </c:tx>
      <c:overlay val="0"/>
    </c:title>
    <c:autoTitleDeleted val="0"/>
    <c:plotArea>
      <c:layout/>
      <c:barChart>
        <c:barDir val="col"/>
        <c:grouping val="clustered"/>
        <c:varyColors val="0"/>
        <c:ser>
          <c:idx val="0"/>
          <c:order val="0"/>
          <c:tx>
            <c:strRef>
              <c:f>Quarter1!$C$7</c:f>
              <c:strCache>
                <c:ptCount val="1"/>
                <c:pt idx="0">
                  <c:v>Quarter1</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Quarter1!$B$50:$B$54</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Quarter1!$F$50:$F$54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EEC-4249-88BD-2377FDAE38C2}"/>
            </c:ext>
          </c:extLst>
        </c:ser>
        <c:dLbls>
          <c:showLegendKey val="0"/>
          <c:showVal val="0"/>
          <c:showCatName val="0"/>
          <c:showSerName val="0"/>
          <c:showPercent val="0"/>
          <c:showBubbleSize val="0"/>
        </c:dLbls>
        <c:gapWidth val="150"/>
        <c:axId val="93457408"/>
        <c:axId val="93467392"/>
      </c:barChart>
      <c:catAx>
        <c:axId val="93457408"/>
        <c:scaling>
          <c:orientation val="minMax"/>
        </c:scaling>
        <c:delete val="0"/>
        <c:axPos val="b"/>
        <c:numFmt formatCode="General" sourceLinked="0"/>
        <c:majorTickMark val="none"/>
        <c:minorTickMark val="none"/>
        <c:tickLblPos val="nextTo"/>
        <c:crossAx val="93467392"/>
        <c:crosses val="autoZero"/>
        <c:auto val="1"/>
        <c:lblAlgn val="ctr"/>
        <c:lblOffset val="100"/>
        <c:noMultiLvlLbl val="0"/>
      </c:catAx>
      <c:valAx>
        <c:axId val="93467392"/>
        <c:scaling>
          <c:orientation val="minMax"/>
          <c:max val="100"/>
        </c:scaling>
        <c:delete val="0"/>
        <c:axPos val="l"/>
        <c:majorGridlines/>
        <c:numFmt formatCode="0.0" sourceLinked="1"/>
        <c:majorTickMark val="none"/>
        <c:minorTickMark val="none"/>
        <c:tickLblPos val="nextTo"/>
        <c:crossAx val="93457408"/>
        <c:crosses val="autoZero"/>
        <c:crossBetween val="between"/>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Apr!$B$1</c:f>
          <c:strCache>
            <c:ptCount val="1"/>
            <c:pt idx="0">
              <c:v>Audit of PEWS</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Apr!$B$62:$B$64</c:f>
              <c:strCache>
                <c:ptCount val="3"/>
                <c:pt idx="0">
                  <c:v> Documentation Standards</c:v>
                </c:pt>
                <c:pt idx="1">
                  <c:v> Parameters</c:v>
                </c:pt>
                <c:pt idx="2">
                  <c:v> Scoring</c:v>
                </c:pt>
              </c:strCache>
            </c:strRef>
          </c:cat>
          <c:val>
            <c:numRef>
              <c:f>Apr!$C$62:$C$64</c:f>
              <c:numCache>
                <c:formatCode>0.0</c:formatCode>
                <c:ptCount val="3"/>
                <c:pt idx="0">
                  <c:v>0</c:v>
                </c:pt>
                <c:pt idx="1">
                  <c:v>0</c:v>
                </c:pt>
                <c:pt idx="2">
                  <c:v>0</c:v>
                </c:pt>
              </c:numCache>
            </c:numRef>
          </c:val>
          <c:extLst>
            <c:ext xmlns:c16="http://schemas.microsoft.com/office/drawing/2014/chart" uri="{C3380CC4-5D6E-409C-BE32-E72D297353CC}">
              <c16:uniqueId val="{00000000-E565-4410-81D7-3C68640F35DD}"/>
            </c:ext>
          </c:extLst>
        </c:ser>
        <c:dLbls>
          <c:showLegendKey val="0"/>
          <c:showVal val="0"/>
          <c:showCatName val="0"/>
          <c:showSerName val="0"/>
          <c:showPercent val="0"/>
          <c:showBubbleSize val="0"/>
        </c:dLbls>
        <c:gapWidth val="150"/>
        <c:axId val="93537792"/>
        <c:axId val="93539328"/>
      </c:barChart>
      <c:catAx>
        <c:axId val="93537792"/>
        <c:scaling>
          <c:orientation val="minMax"/>
        </c:scaling>
        <c:delete val="0"/>
        <c:axPos val="b"/>
        <c:numFmt formatCode="General" sourceLinked="0"/>
        <c:majorTickMark val="none"/>
        <c:minorTickMark val="none"/>
        <c:tickLblPos val="nextTo"/>
        <c:crossAx val="93539328"/>
        <c:crosses val="autoZero"/>
        <c:auto val="1"/>
        <c:lblAlgn val="ctr"/>
        <c:lblOffset val="100"/>
        <c:noMultiLvlLbl val="0"/>
      </c:catAx>
      <c:valAx>
        <c:axId val="93539328"/>
        <c:scaling>
          <c:orientation val="minMax"/>
          <c:max val="100"/>
        </c:scaling>
        <c:delete val="0"/>
        <c:axPos val="l"/>
        <c:majorGridlines/>
        <c:numFmt formatCode="0.0" sourceLinked="1"/>
        <c:majorTickMark val="none"/>
        <c:minorTickMark val="none"/>
        <c:tickLblPos val="nextTo"/>
        <c:crossAx val="9353779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Apr!$B$1</c:f>
          <c:strCache>
            <c:ptCount val="1"/>
            <c:pt idx="0">
              <c:v>Audit of PEWS</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Apr!$B$65:$B$66</c:f>
              <c:strCache>
                <c:ptCount val="2"/>
                <c:pt idx="0">
                  <c:v>Escalation </c:v>
                </c:pt>
                <c:pt idx="1">
                  <c:v> Variance use</c:v>
                </c:pt>
              </c:strCache>
            </c:strRef>
          </c:cat>
          <c:val>
            <c:numRef>
              <c:f>Apr!$C$65:$C$66</c:f>
              <c:numCache>
                <c:formatCode>0.0</c:formatCode>
                <c:ptCount val="2"/>
                <c:pt idx="0">
                  <c:v>0</c:v>
                </c:pt>
                <c:pt idx="1">
                  <c:v>0</c:v>
                </c:pt>
              </c:numCache>
            </c:numRef>
          </c:val>
          <c:extLst>
            <c:ext xmlns:c16="http://schemas.microsoft.com/office/drawing/2014/chart" uri="{C3380CC4-5D6E-409C-BE32-E72D297353CC}">
              <c16:uniqueId val="{00000000-1D89-4BB8-AEAC-09937081445D}"/>
            </c:ext>
          </c:extLst>
        </c:ser>
        <c:dLbls>
          <c:showLegendKey val="0"/>
          <c:showVal val="0"/>
          <c:showCatName val="0"/>
          <c:showSerName val="0"/>
          <c:showPercent val="0"/>
          <c:showBubbleSize val="0"/>
        </c:dLbls>
        <c:gapWidth val="150"/>
        <c:axId val="93552000"/>
        <c:axId val="93574272"/>
      </c:barChart>
      <c:catAx>
        <c:axId val="93552000"/>
        <c:scaling>
          <c:orientation val="minMax"/>
        </c:scaling>
        <c:delete val="0"/>
        <c:axPos val="b"/>
        <c:numFmt formatCode="General" sourceLinked="0"/>
        <c:majorTickMark val="none"/>
        <c:minorTickMark val="none"/>
        <c:tickLblPos val="nextTo"/>
        <c:crossAx val="93574272"/>
        <c:crosses val="autoZero"/>
        <c:auto val="1"/>
        <c:lblAlgn val="ctr"/>
        <c:lblOffset val="100"/>
        <c:noMultiLvlLbl val="0"/>
      </c:catAx>
      <c:valAx>
        <c:axId val="93574272"/>
        <c:scaling>
          <c:orientation val="minMax"/>
          <c:max val="100"/>
        </c:scaling>
        <c:delete val="0"/>
        <c:axPos val="l"/>
        <c:majorGridlines/>
        <c:numFmt formatCode="0.0" sourceLinked="1"/>
        <c:majorTickMark val="none"/>
        <c:minorTickMark val="none"/>
        <c:tickLblPos val="nextTo"/>
        <c:crossAx val="93552000"/>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Apr!$B$1</c:f>
          <c:strCache>
            <c:ptCount val="1"/>
            <c:pt idx="0">
              <c:v>Audit of PEWS</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Apr!$B$67</c:f>
              <c:strCache>
                <c:ptCount val="1"/>
                <c:pt idx="0">
                  <c:v>Overall Compliance</c:v>
                </c:pt>
              </c:strCache>
            </c:strRef>
          </c:cat>
          <c:val>
            <c:numRef>
              <c:f>Apr!$C$67</c:f>
              <c:numCache>
                <c:formatCode>0.0</c:formatCode>
                <c:ptCount val="1"/>
                <c:pt idx="0">
                  <c:v>0</c:v>
                </c:pt>
              </c:numCache>
            </c:numRef>
          </c:val>
          <c:extLst>
            <c:ext xmlns:c16="http://schemas.microsoft.com/office/drawing/2014/chart" uri="{C3380CC4-5D6E-409C-BE32-E72D297353CC}">
              <c16:uniqueId val="{00000000-B544-4BA4-A4E9-E539AE671B29}"/>
            </c:ext>
          </c:extLst>
        </c:ser>
        <c:dLbls>
          <c:showLegendKey val="0"/>
          <c:showVal val="0"/>
          <c:showCatName val="0"/>
          <c:showSerName val="0"/>
          <c:showPercent val="0"/>
          <c:showBubbleSize val="0"/>
        </c:dLbls>
        <c:gapWidth val="150"/>
        <c:axId val="92026368"/>
        <c:axId val="92027904"/>
      </c:barChart>
      <c:catAx>
        <c:axId val="92026368"/>
        <c:scaling>
          <c:orientation val="minMax"/>
        </c:scaling>
        <c:delete val="0"/>
        <c:axPos val="b"/>
        <c:numFmt formatCode="General" sourceLinked="0"/>
        <c:majorTickMark val="none"/>
        <c:minorTickMark val="none"/>
        <c:tickLblPos val="nextTo"/>
        <c:crossAx val="92027904"/>
        <c:crosses val="autoZero"/>
        <c:auto val="1"/>
        <c:lblAlgn val="ctr"/>
        <c:lblOffset val="100"/>
        <c:noMultiLvlLbl val="0"/>
      </c:catAx>
      <c:valAx>
        <c:axId val="92027904"/>
        <c:scaling>
          <c:orientation val="minMax"/>
          <c:max val="100"/>
          <c:min val="0"/>
        </c:scaling>
        <c:delete val="0"/>
        <c:axPos val="l"/>
        <c:majorGridlines/>
        <c:numFmt formatCode="0.0" sourceLinked="1"/>
        <c:majorTickMark val="none"/>
        <c:minorTickMark val="none"/>
        <c:tickLblPos val="nextTo"/>
        <c:crossAx val="9202636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Apr!$B$18</c:f>
          <c:strCache>
            <c:ptCount val="1"/>
            <c:pt idx="0">
              <c:v>Section 1: DOCUMENTATION STANDARDS </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Apr!$F$19:$F$23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87-4E1A-81AB-907112BD4ED0}"/>
            </c:ext>
          </c:extLst>
        </c:ser>
        <c:dLbls>
          <c:showLegendKey val="0"/>
          <c:showVal val="0"/>
          <c:showCatName val="0"/>
          <c:showSerName val="0"/>
          <c:showPercent val="0"/>
          <c:showBubbleSize val="0"/>
        </c:dLbls>
        <c:gapWidth val="150"/>
        <c:axId val="92052864"/>
        <c:axId val="93512832"/>
      </c:barChart>
      <c:catAx>
        <c:axId val="92052864"/>
        <c:scaling>
          <c:orientation val="minMax"/>
        </c:scaling>
        <c:delete val="0"/>
        <c:axPos val="b"/>
        <c:numFmt formatCode="General" sourceLinked="0"/>
        <c:majorTickMark val="none"/>
        <c:minorTickMark val="none"/>
        <c:tickLblPos val="nextTo"/>
        <c:crossAx val="93512832"/>
        <c:crosses val="autoZero"/>
        <c:auto val="1"/>
        <c:lblAlgn val="ctr"/>
        <c:lblOffset val="100"/>
        <c:noMultiLvlLbl val="0"/>
      </c:catAx>
      <c:valAx>
        <c:axId val="93512832"/>
        <c:scaling>
          <c:orientation val="minMax"/>
          <c:max val="100"/>
        </c:scaling>
        <c:delete val="0"/>
        <c:axPos val="l"/>
        <c:majorGridlines/>
        <c:numFmt formatCode="0.0" sourceLinked="1"/>
        <c:majorTickMark val="none"/>
        <c:minorTickMark val="none"/>
        <c:tickLblPos val="nextTo"/>
        <c:crossAx val="92052864"/>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Apr!$F$26:$F$31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0FC-491B-A472-4BC300CAB1ED}"/>
            </c:ext>
          </c:extLst>
        </c:ser>
        <c:dLbls>
          <c:showLegendKey val="0"/>
          <c:showVal val="0"/>
          <c:showCatName val="0"/>
          <c:showSerName val="0"/>
          <c:showPercent val="0"/>
          <c:showBubbleSize val="0"/>
        </c:dLbls>
        <c:gapWidth val="150"/>
        <c:axId val="92104192"/>
        <c:axId val="92105728"/>
      </c:barChart>
      <c:catAx>
        <c:axId val="92104192"/>
        <c:scaling>
          <c:orientation val="minMax"/>
        </c:scaling>
        <c:delete val="0"/>
        <c:axPos val="b"/>
        <c:numFmt formatCode="General" sourceLinked="0"/>
        <c:majorTickMark val="none"/>
        <c:minorTickMark val="none"/>
        <c:tickLblPos val="nextTo"/>
        <c:crossAx val="92105728"/>
        <c:crosses val="autoZero"/>
        <c:auto val="1"/>
        <c:lblAlgn val="ctr"/>
        <c:lblOffset val="100"/>
        <c:noMultiLvlLbl val="0"/>
      </c:catAx>
      <c:valAx>
        <c:axId val="92105728"/>
        <c:scaling>
          <c:orientation val="minMax"/>
          <c:max val="100"/>
        </c:scaling>
        <c:delete val="0"/>
        <c:axPos val="l"/>
        <c:majorGridlines/>
        <c:numFmt formatCode="0.0" sourceLinked="1"/>
        <c:majorTickMark val="none"/>
        <c:minorTickMark val="none"/>
        <c:tickLblPos val="nextTo"/>
        <c:crossAx val="92104192"/>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Apr!$F$32:$F$36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7E0-43BF-ADAF-6B9363E50C97}"/>
            </c:ext>
          </c:extLst>
        </c:ser>
        <c:dLbls>
          <c:showLegendKey val="0"/>
          <c:showVal val="0"/>
          <c:showCatName val="0"/>
          <c:showSerName val="0"/>
          <c:showPercent val="0"/>
          <c:showBubbleSize val="0"/>
        </c:dLbls>
        <c:gapWidth val="150"/>
        <c:axId val="92134784"/>
        <c:axId val="92140672"/>
      </c:barChart>
      <c:catAx>
        <c:axId val="92134784"/>
        <c:scaling>
          <c:orientation val="minMax"/>
        </c:scaling>
        <c:delete val="0"/>
        <c:axPos val="b"/>
        <c:numFmt formatCode="General" sourceLinked="0"/>
        <c:majorTickMark val="none"/>
        <c:minorTickMark val="none"/>
        <c:tickLblPos val="nextTo"/>
        <c:crossAx val="92140672"/>
        <c:crosses val="autoZero"/>
        <c:auto val="1"/>
        <c:lblAlgn val="ctr"/>
        <c:lblOffset val="100"/>
        <c:noMultiLvlLbl val="0"/>
      </c:catAx>
      <c:valAx>
        <c:axId val="92140672"/>
        <c:scaling>
          <c:orientation val="minMax"/>
          <c:max val="100"/>
        </c:scaling>
        <c:delete val="0"/>
        <c:axPos val="l"/>
        <c:majorGridlines/>
        <c:numFmt formatCode="0.0" sourceLinked="1"/>
        <c:majorTickMark val="none"/>
        <c:minorTickMark val="none"/>
        <c:tickLblPos val="nextTo"/>
        <c:crossAx val="9213478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Apr!$B$38</c:f>
          <c:strCache>
            <c:ptCount val="1"/>
            <c:pt idx="0">
              <c:v>Section 3: SCORING </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Apr!$B$39:$B$40</c:f>
              <c:strCache>
                <c:ptCount val="2"/>
                <c:pt idx="0">
                  <c:v>Every individual parameter score correct </c:v>
                </c:pt>
                <c:pt idx="1">
                  <c:v>Total PEWS Score correct on every entry</c:v>
                </c:pt>
              </c:strCache>
            </c:strRef>
          </c:cat>
          <c:val>
            <c:numRef>
              <c:f>Apr!$F$39:$F$40</c:f>
              <c:numCache>
                <c:formatCode>0.0</c:formatCode>
                <c:ptCount val="2"/>
                <c:pt idx="0">
                  <c:v>0</c:v>
                </c:pt>
                <c:pt idx="1">
                  <c:v>0</c:v>
                </c:pt>
              </c:numCache>
            </c:numRef>
          </c:val>
          <c:extLst>
            <c:ext xmlns:c16="http://schemas.microsoft.com/office/drawing/2014/chart" uri="{C3380CC4-5D6E-409C-BE32-E72D297353CC}">
              <c16:uniqueId val="{00000000-66CD-4D27-A264-FCA76D891C13}"/>
            </c:ext>
          </c:extLst>
        </c:ser>
        <c:dLbls>
          <c:showLegendKey val="0"/>
          <c:showVal val="0"/>
          <c:showCatName val="0"/>
          <c:showSerName val="0"/>
          <c:showPercent val="0"/>
          <c:showBubbleSize val="0"/>
        </c:dLbls>
        <c:gapWidth val="150"/>
        <c:axId val="94914048"/>
        <c:axId val="94915584"/>
      </c:barChart>
      <c:catAx>
        <c:axId val="94914048"/>
        <c:scaling>
          <c:orientation val="minMax"/>
        </c:scaling>
        <c:delete val="0"/>
        <c:axPos val="b"/>
        <c:numFmt formatCode="General" sourceLinked="0"/>
        <c:majorTickMark val="none"/>
        <c:minorTickMark val="none"/>
        <c:tickLblPos val="nextTo"/>
        <c:crossAx val="94915584"/>
        <c:crosses val="autoZero"/>
        <c:auto val="1"/>
        <c:lblAlgn val="ctr"/>
        <c:lblOffset val="100"/>
        <c:noMultiLvlLbl val="0"/>
      </c:catAx>
      <c:valAx>
        <c:axId val="94915584"/>
        <c:scaling>
          <c:orientation val="minMax"/>
          <c:max val="100"/>
        </c:scaling>
        <c:delete val="0"/>
        <c:axPos val="l"/>
        <c:majorGridlines/>
        <c:numFmt formatCode="0.0" sourceLinked="1"/>
        <c:majorTickMark val="none"/>
        <c:minorTickMark val="none"/>
        <c:tickLblPos val="nextTo"/>
        <c:crossAx val="9491404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Apr!$B$42</c:f>
          <c:strCache>
            <c:ptCount val="1"/>
            <c:pt idx="0">
              <c:v>Section 4: ESCALATION</c:v>
            </c:pt>
          </c:strCache>
        </c:strRef>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Apr!$B$43:$B$44</c:f>
              <c:strCache>
                <c:ptCount val="2"/>
                <c:pt idx="0">
                  <c:v>Evidence of Nursing Response to triggers</c:v>
                </c:pt>
                <c:pt idx="1">
                  <c:v>Evidence of Medical Response to requested action or review</c:v>
                </c:pt>
              </c:strCache>
            </c:strRef>
          </c:cat>
          <c:val>
            <c:numRef>
              <c:f>Apr!$F$43:$F$44</c:f>
              <c:numCache>
                <c:formatCode>0.0</c:formatCode>
                <c:ptCount val="2"/>
                <c:pt idx="0">
                  <c:v>0</c:v>
                </c:pt>
                <c:pt idx="1">
                  <c:v>0</c:v>
                </c:pt>
              </c:numCache>
            </c:numRef>
          </c:val>
          <c:extLst>
            <c:ext xmlns:c16="http://schemas.microsoft.com/office/drawing/2014/chart" uri="{C3380CC4-5D6E-409C-BE32-E72D297353CC}">
              <c16:uniqueId val="{00000000-F40F-463E-AD43-F152D0716DF0}"/>
            </c:ext>
          </c:extLst>
        </c:ser>
        <c:dLbls>
          <c:showLegendKey val="0"/>
          <c:showVal val="0"/>
          <c:showCatName val="0"/>
          <c:showSerName val="0"/>
          <c:showPercent val="0"/>
          <c:showBubbleSize val="0"/>
        </c:dLbls>
        <c:gapWidth val="150"/>
        <c:axId val="94944640"/>
        <c:axId val="94958720"/>
      </c:barChart>
      <c:catAx>
        <c:axId val="94944640"/>
        <c:scaling>
          <c:orientation val="minMax"/>
        </c:scaling>
        <c:delete val="0"/>
        <c:axPos val="b"/>
        <c:numFmt formatCode="General" sourceLinked="0"/>
        <c:majorTickMark val="none"/>
        <c:minorTickMark val="none"/>
        <c:tickLblPos val="nextTo"/>
        <c:crossAx val="94958720"/>
        <c:crosses val="autoZero"/>
        <c:auto val="1"/>
        <c:lblAlgn val="ctr"/>
        <c:lblOffset val="100"/>
        <c:noMultiLvlLbl val="0"/>
      </c:catAx>
      <c:valAx>
        <c:axId val="94958720"/>
        <c:scaling>
          <c:orientation val="minMax"/>
          <c:max val="100"/>
        </c:scaling>
        <c:delete val="0"/>
        <c:axPos val="l"/>
        <c:majorGridlines/>
        <c:numFmt formatCode="0.0" sourceLinked="1"/>
        <c:majorTickMark val="none"/>
        <c:minorTickMark val="none"/>
        <c:tickLblPos val="nextTo"/>
        <c:crossAx val="9494464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Apr!$F$47:$F$51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47E-4465-9A7C-DD0C5992FDAA}"/>
            </c:ext>
          </c:extLst>
        </c:ser>
        <c:dLbls>
          <c:showLegendKey val="0"/>
          <c:showVal val="0"/>
          <c:showCatName val="0"/>
          <c:showSerName val="0"/>
          <c:showPercent val="0"/>
          <c:showBubbleSize val="0"/>
        </c:dLbls>
        <c:gapWidth val="150"/>
        <c:axId val="94995968"/>
        <c:axId val="94997504"/>
      </c:barChart>
      <c:catAx>
        <c:axId val="94995968"/>
        <c:scaling>
          <c:orientation val="minMax"/>
        </c:scaling>
        <c:delete val="0"/>
        <c:axPos val="b"/>
        <c:numFmt formatCode="General" sourceLinked="0"/>
        <c:majorTickMark val="none"/>
        <c:minorTickMark val="none"/>
        <c:tickLblPos val="nextTo"/>
        <c:crossAx val="94997504"/>
        <c:crosses val="autoZero"/>
        <c:auto val="1"/>
        <c:lblAlgn val="ctr"/>
        <c:lblOffset val="100"/>
        <c:noMultiLvlLbl val="0"/>
      </c:catAx>
      <c:valAx>
        <c:axId val="94997504"/>
        <c:scaling>
          <c:orientation val="minMax"/>
          <c:max val="100"/>
        </c:scaling>
        <c:delete val="0"/>
        <c:axPos val="l"/>
        <c:majorGridlines/>
        <c:numFmt formatCode="0.0" sourceLinked="1"/>
        <c:majorTickMark val="none"/>
        <c:minorTickMark val="none"/>
        <c:tickLblPos val="nextTo"/>
        <c:crossAx val="9499596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Apr!$C$9</c:f>
              <c:strCache>
                <c:ptCount val="1"/>
                <c:pt idx="0">
                  <c:v>Apr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Apr!$B$52:$B$56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Apr!$F$52:$F$56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CE-493B-AD75-537207957BF0}"/>
            </c:ext>
          </c:extLst>
        </c:ser>
        <c:dLbls>
          <c:showLegendKey val="0"/>
          <c:showVal val="0"/>
          <c:showCatName val="0"/>
          <c:showSerName val="0"/>
          <c:showPercent val="0"/>
          <c:showBubbleSize val="0"/>
        </c:dLbls>
        <c:gapWidth val="150"/>
        <c:axId val="95018368"/>
        <c:axId val="95032448"/>
      </c:barChart>
      <c:catAx>
        <c:axId val="95018368"/>
        <c:scaling>
          <c:orientation val="minMax"/>
        </c:scaling>
        <c:delete val="0"/>
        <c:axPos val="b"/>
        <c:numFmt formatCode="General" sourceLinked="0"/>
        <c:majorTickMark val="none"/>
        <c:minorTickMark val="none"/>
        <c:tickLblPos val="nextTo"/>
        <c:crossAx val="95032448"/>
        <c:crosses val="autoZero"/>
        <c:auto val="1"/>
        <c:lblAlgn val="ctr"/>
        <c:lblOffset val="100"/>
        <c:noMultiLvlLbl val="0"/>
      </c:catAx>
      <c:valAx>
        <c:axId val="95032448"/>
        <c:scaling>
          <c:orientation val="minMax"/>
          <c:max val="100"/>
        </c:scaling>
        <c:delete val="0"/>
        <c:axPos val="l"/>
        <c:majorGridlines/>
        <c:numFmt formatCode="0.0" sourceLinked="1"/>
        <c:majorTickMark val="none"/>
        <c:minorTickMark val="none"/>
        <c:tickLblPos val="nextTo"/>
        <c:crossAx val="9501836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May!$B$1</c:f>
          <c:strCache>
            <c:ptCount val="1"/>
            <c:pt idx="0">
              <c:v>Audit of PEWS</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May!$B$62:$B$64</c:f>
              <c:strCache>
                <c:ptCount val="3"/>
                <c:pt idx="0">
                  <c:v> Documentation Standards</c:v>
                </c:pt>
                <c:pt idx="1">
                  <c:v> Parameters</c:v>
                </c:pt>
                <c:pt idx="2">
                  <c:v> Scoring</c:v>
                </c:pt>
              </c:strCache>
            </c:strRef>
          </c:cat>
          <c:val>
            <c:numRef>
              <c:f>May!$C$62:$C$64</c:f>
              <c:numCache>
                <c:formatCode>0.0</c:formatCode>
                <c:ptCount val="3"/>
                <c:pt idx="0">
                  <c:v>0</c:v>
                </c:pt>
                <c:pt idx="1">
                  <c:v>0</c:v>
                </c:pt>
                <c:pt idx="2">
                  <c:v>0</c:v>
                </c:pt>
              </c:numCache>
            </c:numRef>
          </c:val>
          <c:extLst>
            <c:ext xmlns:c16="http://schemas.microsoft.com/office/drawing/2014/chart" uri="{C3380CC4-5D6E-409C-BE32-E72D297353CC}">
              <c16:uniqueId val="{00000000-C92D-4A43-9979-4E3C65811438}"/>
            </c:ext>
          </c:extLst>
        </c:ser>
        <c:dLbls>
          <c:showLegendKey val="0"/>
          <c:showVal val="0"/>
          <c:showCatName val="0"/>
          <c:showSerName val="0"/>
          <c:showPercent val="0"/>
          <c:showBubbleSize val="0"/>
        </c:dLbls>
        <c:gapWidth val="150"/>
        <c:axId val="95106944"/>
        <c:axId val="95108480"/>
      </c:barChart>
      <c:catAx>
        <c:axId val="95106944"/>
        <c:scaling>
          <c:orientation val="minMax"/>
        </c:scaling>
        <c:delete val="0"/>
        <c:axPos val="b"/>
        <c:numFmt formatCode="General" sourceLinked="0"/>
        <c:majorTickMark val="none"/>
        <c:minorTickMark val="none"/>
        <c:tickLblPos val="nextTo"/>
        <c:crossAx val="95108480"/>
        <c:crosses val="autoZero"/>
        <c:auto val="1"/>
        <c:lblAlgn val="ctr"/>
        <c:lblOffset val="100"/>
        <c:noMultiLvlLbl val="0"/>
      </c:catAx>
      <c:valAx>
        <c:axId val="95108480"/>
        <c:scaling>
          <c:orientation val="minMax"/>
          <c:max val="100"/>
        </c:scaling>
        <c:delete val="0"/>
        <c:axPos val="l"/>
        <c:majorGridlines/>
        <c:numFmt formatCode="0.0" sourceLinked="1"/>
        <c:majorTickMark val="none"/>
        <c:minorTickMark val="none"/>
        <c:tickLblPos val="nextTo"/>
        <c:crossAx val="9510694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May!$B$1</c:f>
          <c:strCache>
            <c:ptCount val="1"/>
            <c:pt idx="0">
              <c:v>Audit of PEWS</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May!$B$65:$B$66</c:f>
              <c:strCache>
                <c:ptCount val="2"/>
                <c:pt idx="0">
                  <c:v>Escalation </c:v>
                </c:pt>
                <c:pt idx="1">
                  <c:v> Variance use</c:v>
                </c:pt>
              </c:strCache>
            </c:strRef>
          </c:cat>
          <c:val>
            <c:numRef>
              <c:f>May!$C$65:$C$66</c:f>
              <c:numCache>
                <c:formatCode>0.0</c:formatCode>
                <c:ptCount val="2"/>
                <c:pt idx="0">
                  <c:v>0</c:v>
                </c:pt>
                <c:pt idx="1">
                  <c:v>0</c:v>
                </c:pt>
              </c:numCache>
            </c:numRef>
          </c:val>
          <c:extLst>
            <c:ext xmlns:c16="http://schemas.microsoft.com/office/drawing/2014/chart" uri="{C3380CC4-5D6E-409C-BE32-E72D297353CC}">
              <c16:uniqueId val="{00000000-4866-4210-A476-CE5743F26460}"/>
            </c:ext>
          </c:extLst>
        </c:ser>
        <c:dLbls>
          <c:showLegendKey val="0"/>
          <c:showVal val="0"/>
          <c:showCatName val="0"/>
          <c:showSerName val="0"/>
          <c:showPercent val="0"/>
          <c:showBubbleSize val="0"/>
        </c:dLbls>
        <c:gapWidth val="150"/>
        <c:axId val="95150080"/>
        <c:axId val="95151616"/>
      </c:barChart>
      <c:catAx>
        <c:axId val="95150080"/>
        <c:scaling>
          <c:orientation val="minMax"/>
        </c:scaling>
        <c:delete val="0"/>
        <c:axPos val="b"/>
        <c:numFmt formatCode="General" sourceLinked="0"/>
        <c:majorTickMark val="none"/>
        <c:minorTickMark val="none"/>
        <c:tickLblPos val="nextTo"/>
        <c:crossAx val="95151616"/>
        <c:crosses val="autoZero"/>
        <c:auto val="1"/>
        <c:lblAlgn val="ctr"/>
        <c:lblOffset val="100"/>
        <c:noMultiLvlLbl val="0"/>
      </c:catAx>
      <c:valAx>
        <c:axId val="95151616"/>
        <c:scaling>
          <c:orientation val="minMax"/>
          <c:max val="100"/>
        </c:scaling>
        <c:delete val="0"/>
        <c:axPos val="l"/>
        <c:majorGridlines/>
        <c:numFmt formatCode="0.0" sourceLinked="1"/>
        <c:majorTickMark val="none"/>
        <c:minorTickMark val="none"/>
        <c:tickLblPos val="nextTo"/>
        <c:crossAx val="95150080"/>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May!$B$1</c:f>
          <c:strCache>
            <c:ptCount val="1"/>
            <c:pt idx="0">
              <c:v>Audit of PEWS</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May!$B$67</c:f>
              <c:strCache>
                <c:ptCount val="1"/>
                <c:pt idx="0">
                  <c:v>Overall Compliance</c:v>
                </c:pt>
              </c:strCache>
            </c:strRef>
          </c:cat>
          <c:val>
            <c:numRef>
              <c:f>May!$C$67</c:f>
              <c:numCache>
                <c:formatCode>0.0</c:formatCode>
                <c:ptCount val="1"/>
                <c:pt idx="0">
                  <c:v>0</c:v>
                </c:pt>
              </c:numCache>
            </c:numRef>
          </c:val>
          <c:extLst>
            <c:ext xmlns:c16="http://schemas.microsoft.com/office/drawing/2014/chart" uri="{C3380CC4-5D6E-409C-BE32-E72D297353CC}">
              <c16:uniqueId val="{00000000-C2B4-4785-B9B9-7112CDF0C8FB}"/>
            </c:ext>
          </c:extLst>
        </c:ser>
        <c:dLbls>
          <c:showLegendKey val="0"/>
          <c:showVal val="0"/>
          <c:showCatName val="0"/>
          <c:showSerName val="0"/>
          <c:showPercent val="0"/>
          <c:showBubbleSize val="0"/>
        </c:dLbls>
        <c:gapWidth val="150"/>
        <c:axId val="95238016"/>
        <c:axId val="95239552"/>
      </c:barChart>
      <c:catAx>
        <c:axId val="95238016"/>
        <c:scaling>
          <c:orientation val="minMax"/>
        </c:scaling>
        <c:delete val="0"/>
        <c:axPos val="b"/>
        <c:numFmt formatCode="General" sourceLinked="0"/>
        <c:majorTickMark val="none"/>
        <c:minorTickMark val="none"/>
        <c:tickLblPos val="nextTo"/>
        <c:crossAx val="95239552"/>
        <c:crosses val="autoZero"/>
        <c:auto val="1"/>
        <c:lblAlgn val="ctr"/>
        <c:lblOffset val="100"/>
        <c:noMultiLvlLbl val="0"/>
      </c:catAx>
      <c:valAx>
        <c:axId val="95239552"/>
        <c:scaling>
          <c:orientation val="minMax"/>
          <c:max val="100"/>
          <c:min val="0"/>
        </c:scaling>
        <c:delete val="0"/>
        <c:axPos val="l"/>
        <c:majorGridlines/>
        <c:numFmt formatCode="0.0" sourceLinked="1"/>
        <c:majorTickMark val="none"/>
        <c:minorTickMark val="none"/>
        <c:tickLblPos val="nextTo"/>
        <c:crossAx val="95238016"/>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May!$B$18</c:f>
          <c:strCache>
            <c:ptCount val="1"/>
            <c:pt idx="0">
              <c:v>Section 1: DOCUMENTATION STANDARDS </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May!$F$19:$F$23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D7-4D2B-BAA6-1073EE913859}"/>
            </c:ext>
          </c:extLst>
        </c:ser>
        <c:dLbls>
          <c:showLegendKey val="0"/>
          <c:showVal val="0"/>
          <c:showCatName val="0"/>
          <c:showSerName val="0"/>
          <c:showPercent val="0"/>
          <c:showBubbleSize val="0"/>
        </c:dLbls>
        <c:gapWidth val="150"/>
        <c:axId val="95281152"/>
        <c:axId val="95282688"/>
      </c:barChart>
      <c:catAx>
        <c:axId val="95281152"/>
        <c:scaling>
          <c:orientation val="minMax"/>
        </c:scaling>
        <c:delete val="0"/>
        <c:axPos val="b"/>
        <c:numFmt formatCode="General" sourceLinked="0"/>
        <c:majorTickMark val="none"/>
        <c:minorTickMark val="none"/>
        <c:tickLblPos val="nextTo"/>
        <c:crossAx val="95282688"/>
        <c:crosses val="autoZero"/>
        <c:auto val="1"/>
        <c:lblAlgn val="ctr"/>
        <c:lblOffset val="100"/>
        <c:noMultiLvlLbl val="0"/>
      </c:catAx>
      <c:valAx>
        <c:axId val="95282688"/>
        <c:scaling>
          <c:orientation val="minMax"/>
          <c:max val="100"/>
        </c:scaling>
        <c:delete val="0"/>
        <c:axPos val="l"/>
        <c:majorGridlines/>
        <c:numFmt formatCode="0.0" sourceLinked="1"/>
        <c:majorTickMark val="none"/>
        <c:minorTickMark val="none"/>
        <c:tickLblPos val="nextTo"/>
        <c:crossAx val="95281152"/>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May!$F$26:$F$31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001-4118-98D0-0F0F5A5D04FA}"/>
            </c:ext>
          </c:extLst>
        </c:ser>
        <c:dLbls>
          <c:showLegendKey val="0"/>
          <c:showVal val="0"/>
          <c:showCatName val="0"/>
          <c:showSerName val="0"/>
          <c:showPercent val="0"/>
          <c:showBubbleSize val="0"/>
        </c:dLbls>
        <c:gapWidth val="150"/>
        <c:axId val="95295360"/>
        <c:axId val="95296896"/>
      </c:barChart>
      <c:catAx>
        <c:axId val="95295360"/>
        <c:scaling>
          <c:orientation val="minMax"/>
        </c:scaling>
        <c:delete val="0"/>
        <c:axPos val="b"/>
        <c:numFmt formatCode="General" sourceLinked="0"/>
        <c:majorTickMark val="none"/>
        <c:minorTickMark val="none"/>
        <c:tickLblPos val="nextTo"/>
        <c:crossAx val="95296896"/>
        <c:crosses val="autoZero"/>
        <c:auto val="1"/>
        <c:lblAlgn val="ctr"/>
        <c:lblOffset val="100"/>
        <c:noMultiLvlLbl val="0"/>
      </c:catAx>
      <c:valAx>
        <c:axId val="95296896"/>
        <c:scaling>
          <c:orientation val="minMax"/>
          <c:max val="100"/>
        </c:scaling>
        <c:delete val="0"/>
        <c:axPos val="l"/>
        <c:majorGridlines/>
        <c:numFmt formatCode="0.0" sourceLinked="1"/>
        <c:majorTickMark val="none"/>
        <c:minorTickMark val="none"/>
        <c:tickLblPos val="nextTo"/>
        <c:crossAx val="9529536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May!$F$32:$F$36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013-4F01-9CC9-E65CA384778E}"/>
            </c:ext>
          </c:extLst>
        </c:ser>
        <c:dLbls>
          <c:showLegendKey val="0"/>
          <c:showVal val="0"/>
          <c:showCatName val="0"/>
          <c:showSerName val="0"/>
          <c:showPercent val="0"/>
          <c:showBubbleSize val="0"/>
        </c:dLbls>
        <c:gapWidth val="150"/>
        <c:axId val="95358976"/>
        <c:axId val="95360512"/>
      </c:barChart>
      <c:catAx>
        <c:axId val="95358976"/>
        <c:scaling>
          <c:orientation val="minMax"/>
        </c:scaling>
        <c:delete val="0"/>
        <c:axPos val="b"/>
        <c:numFmt formatCode="General" sourceLinked="0"/>
        <c:majorTickMark val="none"/>
        <c:minorTickMark val="none"/>
        <c:tickLblPos val="nextTo"/>
        <c:crossAx val="95360512"/>
        <c:crosses val="autoZero"/>
        <c:auto val="1"/>
        <c:lblAlgn val="ctr"/>
        <c:lblOffset val="100"/>
        <c:noMultiLvlLbl val="0"/>
      </c:catAx>
      <c:valAx>
        <c:axId val="95360512"/>
        <c:scaling>
          <c:orientation val="minMax"/>
          <c:max val="100"/>
        </c:scaling>
        <c:delete val="0"/>
        <c:axPos val="l"/>
        <c:majorGridlines/>
        <c:numFmt formatCode="0.0" sourceLinked="1"/>
        <c:majorTickMark val="none"/>
        <c:minorTickMark val="none"/>
        <c:tickLblPos val="nextTo"/>
        <c:crossAx val="9535897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May!$B$38</c:f>
          <c:strCache>
            <c:ptCount val="1"/>
            <c:pt idx="0">
              <c:v>Section 3: SCORING </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May!$B$39:$B$40</c:f>
              <c:strCache>
                <c:ptCount val="2"/>
                <c:pt idx="0">
                  <c:v>Every individual parameter score correct </c:v>
                </c:pt>
                <c:pt idx="1">
                  <c:v>Total PEWS Score correct on every entry</c:v>
                </c:pt>
              </c:strCache>
            </c:strRef>
          </c:cat>
          <c:val>
            <c:numRef>
              <c:f>May!$F$39:$F$40</c:f>
              <c:numCache>
                <c:formatCode>0.0</c:formatCode>
                <c:ptCount val="2"/>
                <c:pt idx="0">
                  <c:v>0</c:v>
                </c:pt>
                <c:pt idx="1">
                  <c:v>0</c:v>
                </c:pt>
              </c:numCache>
            </c:numRef>
          </c:val>
          <c:extLst>
            <c:ext xmlns:c16="http://schemas.microsoft.com/office/drawing/2014/chart" uri="{C3380CC4-5D6E-409C-BE32-E72D297353CC}">
              <c16:uniqueId val="{00000000-8F6D-4350-9008-4FD46F682679}"/>
            </c:ext>
          </c:extLst>
        </c:ser>
        <c:dLbls>
          <c:showLegendKey val="0"/>
          <c:showVal val="0"/>
          <c:showCatName val="0"/>
          <c:showSerName val="0"/>
          <c:showPercent val="0"/>
          <c:showBubbleSize val="0"/>
        </c:dLbls>
        <c:gapWidth val="150"/>
        <c:axId val="95385472"/>
        <c:axId val="95387008"/>
      </c:barChart>
      <c:catAx>
        <c:axId val="95385472"/>
        <c:scaling>
          <c:orientation val="minMax"/>
        </c:scaling>
        <c:delete val="0"/>
        <c:axPos val="b"/>
        <c:numFmt formatCode="General" sourceLinked="0"/>
        <c:majorTickMark val="none"/>
        <c:minorTickMark val="none"/>
        <c:tickLblPos val="nextTo"/>
        <c:crossAx val="95387008"/>
        <c:crosses val="autoZero"/>
        <c:auto val="1"/>
        <c:lblAlgn val="ctr"/>
        <c:lblOffset val="100"/>
        <c:noMultiLvlLbl val="0"/>
      </c:catAx>
      <c:valAx>
        <c:axId val="95387008"/>
        <c:scaling>
          <c:orientation val="minMax"/>
          <c:max val="100"/>
        </c:scaling>
        <c:delete val="0"/>
        <c:axPos val="l"/>
        <c:majorGridlines/>
        <c:numFmt formatCode="0.0" sourceLinked="1"/>
        <c:majorTickMark val="none"/>
        <c:minorTickMark val="none"/>
        <c:tickLblPos val="nextTo"/>
        <c:crossAx val="9538547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May!$B$42</c:f>
          <c:strCache>
            <c:ptCount val="1"/>
            <c:pt idx="0">
              <c:v>Section 4: ESCALATION</c:v>
            </c:pt>
          </c:strCache>
        </c:strRef>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May!$B$43:$B$44</c:f>
              <c:strCache>
                <c:ptCount val="2"/>
                <c:pt idx="0">
                  <c:v>Evidence of Nursing Response to triggers</c:v>
                </c:pt>
                <c:pt idx="1">
                  <c:v>Evidence of Medical Response to requested action or review</c:v>
                </c:pt>
              </c:strCache>
            </c:strRef>
          </c:cat>
          <c:val>
            <c:numRef>
              <c:f>May!$F$43:$F$44</c:f>
              <c:numCache>
                <c:formatCode>0.0</c:formatCode>
                <c:ptCount val="2"/>
                <c:pt idx="0">
                  <c:v>0</c:v>
                </c:pt>
                <c:pt idx="1">
                  <c:v>0</c:v>
                </c:pt>
              </c:numCache>
            </c:numRef>
          </c:val>
          <c:extLst>
            <c:ext xmlns:c16="http://schemas.microsoft.com/office/drawing/2014/chart" uri="{C3380CC4-5D6E-409C-BE32-E72D297353CC}">
              <c16:uniqueId val="{00000000-6454-407E-B7B2-3D1A9D1A6425}"/>
            </c:ext>
          </c:extLst>
        </c:ser>
        <c:dLbls>
          <c:showLegendKey val="0"/>
          <c:showVal val="0"/>
          <c:showCatName val="0"/>
          <c:showSerName val="0"/>
          <c:showPercent val="0"/>
          <c:showBubbleSize val="0"/>
        </c:dLbls>
        <c:gapWidth val="150"/>
        <c:axId val="95416320"/>
        <c:axId val="95417856"/>
      </c:barChart>
      <c:catAx>
        <c:axId val="95416320"/>
        <c:scaling>
          <c:orientation val="minMax"/>
        </c:scaling>
        <c:delete val="0"/>
        <c:axPos val="b"/>
        <c:numFmt formatCode="General" sourceLinked="0"/>
        <c:majorTickMark val="none"/>
        <c:minorTickMark val="none"/>
        <c:tickLblPos val="nextTo"/>
        <c:crossAx val="95417856"/>
        <c:crosses val="autoZero"/>
        <c:auto val="1"/>
        <c:lblAlgn val="ctr"/>
        <c:lblOffset val="100"/>
        <c:noMultiLvlLbl val="0"/>
      </c:catAx>
      <c:valAx>
        <c:axId val="95417856"/>
        <c:scaling>
          <c:orientation val="minMax"/>
          <c:max val="100"/>
        </c:scaling>
        <c:delete val="0"/>
        <c:axPos val="l"/>
        <c:majorGridlines/>
        <c:numFmt formatCode="0.0" sourceLinked="1"/>
        <c:majorTickMark val="none"/>
        <c:minorTickMark val="none"/>
        <c:tickLblPos val="nextTo"/>
        <c:crossAx val="954163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May!$F$47:$F$51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FD8-4C85-9161-0CF54F822895}"/>
            </c:ext>
          </c:extLst>
        </c:ser>
        <c:dLbls>
          <c:showLegendKey val="0"/>
          <c:showVal val="0"/>
          <c:showCatName val="0"/>
          <c:showSerName val="0"/>
          <c:showPercent val="0"/>
          <c:showBubbleSize val="0"/>
        </c:dLbls>
        <c:gapWidth val="150"/>
        <c:axId val="95582080"/>
        <c:axId val="95583616"/>
      </c:barChart>
      <c:catAx>
        <c:axId val="95582080"/>
        <c:scaling>
          <c:orientation val="minMax"/>
        </c:scaling>
        <c:delete val="0"/>
        <c:axPos val="b"/>
        <c:numFmt formatCode="General" sourceLinked="0"/>
        <c:majorTickMark val="none"/>
        <c:minorTickMark val="none"/>
        <c:tickLblPos val="nextTo"/>
        <c:crossAx val="95583616"/>
        <c:crosses val="autoZero"/>
        <c:auto val="1"/>
        <c:lblAlgn val="ctr"/>
        <c:lblOffset val="100"/>
        <c:noMultiLvlLbl val="0"/>
      </c:catAx>
      <c:valAx>
        <c:axId val="95583616"/>
        <c:scaling>
          <c:orientation val="minMax"/>
          <c:max val="100"/>
        </c:scaling>
        <c:delete val="0"/>
        <c:axPos val="l"/>
        <c:majorGridlines/>
        <c:numFmt formatCode="0.0" sourceLinked="1"/>
        <c:majorTickMark val="none"/>
        <c:minorTickMark val="none"/>
        <c:tickLblPos val="nextTo"/>
        <c:crossAx val="9558208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May!$C$9</c:f>
              <c:strCache>
                <c:ptCount val="1"/>
                <c:pt idx="0">
                  <c:v>May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May!$B$52:$B$56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May!$F$52:$F$56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23F-4577-B73D-FCBD5F4B92AE}"/>
            </c:ext>
          </c:extLst>
        </c:ser>
        <c:dLbls>
          <c:showLegendKey val="0"/>
          <c:showVal val="0"/>
          <c:showCatName val="0"/>
          <c:showSerName val="0"/>
          <c:showPercent val="0"/>
          <c:showBubbleSize val="0"/>
        </c:dLbls>
        <c:gapWidth val="150"/>
        <c:axId val="95617024"/>
        <c:axId val="95618560"/>
      </c:barChart>
      <c:catAx>
        <c:axId val="95617024"/>
        <c:scaling>
          <c:orientation val="minMax"/>
        </c:scaling>
        <c:delete val="0"/>
        <c:axPos val="b"/>
        <c:numFmt formatCode="General" sourceLinked="0"/>
        <c:majorTickMark val="none"/>
        <c:minorTickMark val="none"/>
        <c:tickLblPos val="nextTo"/>
        <c:crossAx val="95618560"/>
        <c:crosses val="autoZero"/>
        <c:auto val="1"/>
        <c:lblAlgn val="ctr"/>
        <c:lblOffset val="100"/>
        <c:noMultiLvlLbl val="0"/>
      </c:catAx>
      <c:valAx>
        <c:axId val="95618560"/>
        <c:scaling>
          <c:orientation val="minMax"/>
          <c:max val="100"/>
        </c:scaling>
        <c:delete val="0"/>
        <c:axPos val="l"/>
        <c:majorGridlines/>
        <c:numFmt formatCode="0.0" sourceLinked="1"/>
        <c:majorTickMark val="none"/>
        <c:minorTickMark val="none"/>
        <c:tickLblPos val="nextTo"/>
        <c:crossAx val="9561702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Jun!$B$1</c:f>
          <c:strCache>
            <c:ptCount val="1"/>
            <c:pt idx="0">
              <c:v>Audit of PEWS</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Jun!$B$62:$B$64</c:f>
              <c:strCache>
                <c:ptCount val="3"/>
                <c:pt idx="0">
                  <c:v> Documentation Standards</c:v>
                </c:pt>
                <c:pt idx="1">
                  <c:v> Parameters</c:v>
                </c:pt>
                <c:pt idx="2">
                  <c:v> Scoring</c:v>
                </c:pt>
              </c:strCache>
            </c:strRef>
          </c:cat>
          <c:val>
            <c:numRef>
              <c:f>Jun!$C$62:$C$64</c:f>
              <c:numCache>
                <c:formatCode>0.0</c:formatCode>
                <c:ptCount val="3"/>
                <c:pt idx="0">
                  <c:v>0</c:v>
                </c:pt>
                <c:pt idx="1">
                  <c:v>0</c:v>
                </c:pt>
                <c:pt idx="2">
                  <c:v>0</c:v>
                </c:pt>
              </c:numCache>
            </c:numRef>
          </c:val>
          <c:extLst>
            <c:ext xmlns:c16="http://schemas.microsoft.com/office/drawing/2014/chart" uri="{C3380CC4-5D6E-409C-BE32-E72D297353CC}">
              <c16:uniqueId val="{00000000-54B2-49B8-8283-9A0364264D75}"/>
            </c:ext>
          </c:extLst>
        </c:ser>
        <c:dLbls>
          <c:showLegendKey val="0"/>
          <c:showVal val="0"/>
          <c:showCatName val="0"/>
          <c:showSerName val="0"/>
          <c:showPercent val="0"/>
          <c:showBubbleSize val="0"/>
        </c:dLbls>
        <c:gapWidth val="150"/>
        <c:axId val="95697152"/>
        <c:axId val="95698944"/>
      </c:barChart>
      <c:catAx>
        <c:axId val="95697152"/>
        <c:scaling>
          <c:orientation val="minMax"/>
        </c:scaling>
        <c:delete val="0"/>
        <c:axPos val="b"/>
        <c:numFmt formatCode="General" sourceLinked="0"/>
        <c:majorTickMark val="none"/>
        <c:minorTickMark val="none"/>
        <c:tickLblPos val="nextTo"/>
        <c:crossAx val="95698944"/>
        <c:crosses val="autoZero"/>
        <c:auto val="1"/>
        <c:lblAlgn val="ctr"/>
        <c:lblOffset val="100"/>
        <c:noMultiLvlLbl val="0"/>
      </c:catAx>
      <c:valAx>
        <c:axId val="95698944"/>
        <c:scaling>
          <c:orientation val="minMax"/>
          <c:max val="100"/>
        </c:scaling>
        <c:delete val="0"/>
        <c:axPos val="l"/>
        <c:majorGridlines/>
        <c:numFmt formatCode="0.0" sourceLinked="1"/>
        <c:majorTickMark val="none"/>
        <c:minorTickMark val="none"/>
        <c:tickLblPos val="nextTo"/>
        <c:crossAx val="9569715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Jun!$B$1</c:f>
          <c:strCache>
            <c:ptCount val="1"/>
            <c:pt idx="0">
              <c:v>Audit of PEWS</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Jun!$B$65:$B$66</c:f>
              <c:strCache>
                <c:ptCount val="2"/>
                <c:pt idx="0">
                  <c:v>Escalation </c:v>
                </c:pt>
                <c:pt idx="1">
                  <c:v> Variance use</c:v>
                </c:pt>
              </c:strCache>
            </c:strRef>
          </c:cat>
          <c:val>
            <c:numRef>
              <c:f>Jun!$C$65:$C$66</c:f>
              <c:numCache>
                <c:formatCode>0.0</c:formatCode>
                <c:ptCount val="2"/>
                <c:pt idx="0">
                  <c:v>0</c:v>
                </c:pt>
                <c:pt idx="1">
                  <c:v>0</c:v>
                </c:pt>
              </c:numCache>
            </c:numRef>
          </c:val>
          <c:extLst>
            <c:ext xmlns:c16="http://schemas.microsoft.com/office/drawing/2014/chart" uri="{C3380CC4-5D6E-409C-BE32-E72D297353CC}">
              <c16:uniqueId val="{00000000-BB1B-4754-A7D6-9D6E04745280}"/>
            </c:ext>
          </c:extLst>
        </c:ser>
        <c:dLbls>
          <c:showLegendKey val="0"/>
          <c:showVal val="0"/>
          <c:showCatName val="0"/>
          <c:showSerName val="0"/>
          <c:showPercent val="0"/>
          <c:showBubbleSize val="0"/>
        </c:dLbls>
        <c:gapWidth val="150"/>
        <c:axId val="95740288"/>
        <c:axId val="95741824"/>
      </c:barChart>
      <c:catAx>
        <c:axId val="95740288"/>
        <c:scaling>
          <c:orientation val="minMax"/>
        </c:scaling>
        <c:delete val="0"/>
        <c:axPos val="b"/>
        <c:numFmt formatCode="General" sourceLinked="0"/>
        <c:majorTickMark val="none"/>
        <c:minorTickMark val="none"/>
        <c:tickLblPos val="nextTo"/>
        <c:crossAx val="95741824"/>
        <c:crosses val="autoZero"/>
        <c:auto val="1"/>
        <c:lblAlgn val="ctr"/>
        <c:lblOffset val="100"/>
        <c:noMultiLvlLbl val="0"/>
      </c:catAx>
      <c:valAx>
        <c:axId val="95741824"/>
        <c:scaling>
          <c:orientation val="minMax"/>
          <c:max val="100"/>
        </c:scaling>
        <c:delete val="0"/>
        <c:axPos val="l"/>
        <c:majorGridlines/>
        <c:numFmt formatCode="0.0" sourceLinked="1"/>
        <c:majorTickMark val="none"/>
        <c:minorTickMark val="none"/>
        <c:tickLblPos val="nextTo"/>
        <c:crossAx val="9574028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Jun!$B$1</c:f>
          <c:strCache>
            <c:ptCount val="1"/>
            <c:pt idx="0">
              <c:v>Audit of PEWS</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Jun!$B$67</c:f>
              <c:strCache>
                <c:ptCount val="1"/>
                <c:pt idx="0">
                  <c:v>Overall Compliance</c:v>
                </c:pt>
              </c:strCache>
            </c:strRef>
          </c:cat>
          <c:val>
            <c:numRef>
              <c:f>Jun!$C$67</c:f>
              <c:numCache>
                <c:formatCode>0.0</c:formatCode>
                <c:ptCount val="1"/>
                <c:pt idx="0">
                  <c:v>0</c:v>
                </c:pt>
              </c:numCache>
            </c:numRef>
          </c:val>
          <c:extLst>
            <c:ext xmlns:c16="http://schemas.microsoft.com/office/drawing/2014/chart" uri="{C3380CC4-5D6E-409C-BE32-E72D297353CC}">
              <c16:uniqueId val="{00000000-60AD-43C7-9C8D-380B8333C0B6}"/>
            </c:ext>
          </c:extLst>
        </c:ser>
        <c:dLbls>
          <c:showLegendKey val="0"/>
          <c:showVal val="0"/>
          <c:showCatName val="0"/>
          <c:showSerName val="0"/>
          <c:showPercent val="0"/>
          <c:showBubbleSize val="0"/>
        </c:dLbls>
        <c:gapWidth val="150"/>
        <c:axId val="95815936"/>
        <c:axId val="95842304"/>
      </c:barChart>
      <c:catAx>
        <c:axId val="95815936"/>
        <c:scaling>
          <c:orientation val="minMax"/>
        </c:scaling>
        <c:delete val="0"/>
        <c:axPos val="b"/>
        <c:numFmt formatCode="General" sourceLinked="0"/>
        <c:majorTickMark val="none"/>
        <c:minorTickMark val="none"/>
        <c:tickLblPos val="nextTo"/>
        <c:crossAx val="95842304"/>
        <c:crosses val="autoZero"/>
        <c:auto val="1"/>
        <c:lblAlgn val="ctr"/>
        <c:lblOffset val="100"/>
        <c:noMultiLvlLbl val="0"/>
      </c:catAx>
      <c:valAx>
        <c:axId val="95842304"/>
        <c:scaling>
          <c:orientation val="minMax"/>
          <c:max val="100"/>
          <c:min val="0"/>
        </c:scaling>
        <c:delete val="0"/>
        <c:axPos val="l"/>
        <c:majorGridlines/>
        <c:numFmt formatCode="0.0" sourceLinked="1"/>
        <c:majorTickMark val="none"/>
        <c:minorTickMark val="none"/>
        <c:tickLblPos val="nextTo"/>
        <c:crossAx val="95815936"/>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Jun!$B$18</c:f>
          <c:strCache>
            <c:ptCount val="1"/>
            <c:pt idx="0">
              <c:v>Section 1: DOCUMENTATION STANDARDS </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Jun!$F$19:$F$23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77-4602-AEF8-1534FE764EFE}"/>
            </c:ext>
          </c:extLst>
        </c:ser>
        <c:dLbls>
          <c:showLegendKey val="0"/>
          <c:showVal val="0"/>
          <c:showCatName val="0"/>
          <c:showSerName val="0"/>
          <c:showPercent val="0"/>
          <c:showBubbleSize val="0"/>
        </c:dLbls>
        <c:gapWidth val="150"/>
        <c:axId val="95875456"/>
        <c:axId val="95876992"/>
      </c:barChart>
      <c:catAx>
        <c:axId val="95875456"/>
        <c:scaling>
          <c:orientation val="minMax"/>
        </c:scaling>
        <c:delete val="0"/>
        <c:axPos val="b"/>
        <c:numFmt formatCode="General" sourceLinked="0"/>
        <c:majorTickMark val="none"/>
        <c:minorTickMark val="none"/>
        <c:tickLblPos val="nextTo"/>
        <c:crossAx val="95876992"/>
        <c:crosses val="autoZero"/>
        <c:auto val="1"/>
        <c:lblAlgn val="ctr"/>
        <c:lblOffset val="100"/>
        <c:noMultiLvlLbl val="0"/>
      </c:catAx>
      <c:valAx>
        <c:axId val="95876992"/>
        <c:scaling>
          <c:orientation val="minMax"/>
          <c:max val="100"/>
        </c:scaling>
        <c:delete val="0"/>
        <c:axPos val="l"/>
        <c:majorGridlines/>
        <c:numFmt formatCode="0.0" sourceLinked="1"/>
        <c:majorTickMark val="none"/>
        <c:minorTickMark val="none"/>
        <c:tickLblPos val="nextTo"/>
        <c:crossAx val="95875456"/>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Jun!$F$26:$F$31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F21-46BB-9E89-6835AEFADC67}"/>
            </c:ext>
          </c:extLst>
        </c:ser>
        <c:dLbls>
          <c:showLegendKey val="0"/>
          <c:showVal val="0"/>
          <c:showCatName val="0"/>
          <c:showSerName val="0"/>
          <c:showPercent val="0"/>
          <c:showBubbleSize val="0"/>
        </c:dLbls>
        <c:gapWidth val="150"/>
        <c:axId val="95901952"/>
        <c:axId val="95907840"/>
      </c:barChart>
      <c:catAx>
        <c:axId val="95901952"/>
        <c:scaling>
          <c:orientation val="minMax"/>
        </c:scaling>
        <c:delete val="0"/>
        <c:axPos val="b"/>
        <c:numFmt formatCode="General" sourceLinked="0"/>
        <c:majorTickMark val="none"/>
        <c:minorTickMark val="none"/>
        <c:tickLblPos val="nextTo"/>
        <c:crossAx val="95907840"/>
        <c:crosses val="autoZero"/>
        <c:auto val="1"/>
        <c:lblAlgn val="ctr"/>
        <c:lblOffset val="100"/>
        <c:noMultiLvlLbl val="0"/>
      </c:catAx>
      <c:valAx>
        <c:axId val="95907840"/>
        <c:scaling>
          <c:orientation val="minMax"/>
          <c:max val="100"/>
        </c:scaling>
        <c:delete val="0"/>
        <c:axPos val="l"/>
        <c:majorGridlines/>
        <c:numFmt formatCode="0.0" sourceLinked="1"/>
        <c:majorTickMark val="none"/>
        <c:minorTickMark val="none"/>
        <c:tickLblPos val="nextTo"/>
        <c:crossAx val="95901952"/>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Jun!$F$32:$F$36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A61-4C90-9A7C-A4429CE04FE0}"/>
            </c:ext>
          </c:extLst>
        </c:ser>
        <c:dLbls>
          <c:showLegendKey val="0"/>
          <c:showVal val="0"/>
          <c:showCatName val="0"/>
          <c:showSerName val="0"/>
          <c:showPercent val="0"/>
          <c:showBubbleSize val="0"/>
        </c:dLbls>
        <c:gapWidth val="150"/>
        <c:axId val="95932800"/>
        <c:axId val="95934336"/>
      </c:barChart>
      <c:catAx>
        <c:axId val="95932800"/>
        <c:scaling>
          <c:orientation val="minMax"/>
        </c:scaling>
        <c:delete val="0"/>
        <c:axPos val="b"/>
        <c:numFmt formatCode="General" sourceLinked="0"/>
        <c:majorTickMark val="none"/>
        <c:minorTickMark val="none"/>
        <c:tickLblPos val="nextTo"/>
        <c:crossAx val="95934336"/>
        <c:crosses val="autoZero"/>
        <c:auto val="1"/>
        <c:lblAlgn val="ctr"/>
        <c:lblOffset val="100"/>
        <c:noMultiLvlLbl val="0"/>
      </c:catAx>
      <c:valAx>
        <c:axId val="95934336"/>
        <c:scaling>
          <c:orientation val="minMax"/>
          <c:max val="100"/>
        </c:scaling>
        <c:delete val="0"/>
        <c:axPos val="l"/>
        <c:majorGridlines/>
        <c:numFmt formatCode="0.0" sourceLinked="1"/>
        <c:majorTickMark val="none"/>
        <c:minorTickMark val="none"/>
        <c:tickLblPos val="nextTo"/>
        <c:crossAx val="9593280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Jun!$B$38</c:f>
          <c:strCache>
            <c:ptCount val="1"/>
            <c:pt idx="0">
              <c:v>Section 3: SCORING </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Jun!$B$39:$B$40</c:f>
              <c:strCache>
                <c:ptCount val="2"/>
                <c:pt idx="0">
                  <c:v>Every individual parameter score correct </c:v>
                </c:pt>
                <c:pt idx="1">
                  <c:v>Total PEWS Score correct on every entry</c:v>
                </c:pt>
              </c:strCache>
            </c:strRef>
          </c:cat>
          <c:val>
            <c:numRef>
              <c:f>Jun!$F$39:$F$40</c:f>
              <c:numCache>
                <c:formatCode>0.0</c:formatCode>
                <c:ptCount val="2"/>
                <c:pt idx="0">
                  <c:v>0</c:v>
                </c:pt>
                <c:pt idx="1">
                  <c:v>0</c:v>
                </c:pt>
              </c:numCache>
            </c:numRef>
          </c:val>
          <c:extLst>
            <c:ext xmlns:c16="http://schemas.microsoft.com/office/drawing/2014/chart" uri="{C3380CC4-5D6E-409C-BE32-E72D297353CC}">
              <c16:uniqueId val="{00000000-6D80-427F-B705-5EF24CC7E0EE}"/>
            </c:ext>
          </c:extLst>
        </c:ser>
        <c:dLbls>
          <c:showLegendKey val="0"/>
          <c:showVal val="0"/>
          <c:showCatName val="0"/>
          <c:showSerName val="0"/>
          <c:showPercent val="0"/>
          <c:showBubbleSize val="0"/>
        </c:dLbls>
        <c:gapWidth val="150"/>
        <c:axId val="95971584"/>
        <c:axId val="95985664"/>
      </c:barChart>
      <c:catAx>
        <c:axId val="95971584"/>
        <c:scaling>
          <c:orientation val="minMax"/>
        </c:scaling>
        <c:delete val="0"/>
        <c:axPos val="b"/>
        <c:numFmt formatCode="General" sourceLinked="0"/>
        <c:majorTickMark val="none"/>
        <c:minorTickMark val="none"/>
        <c:tickLblPos val="nextTo"/>
        <c:crossAx val="95985664"/>
        <c:crosses val="autoZero"/>
        <c:auto val="1"/>
        <c:lblAlgn val="ctr"/>
        <c:lblOffset val="100"/>
        <c:noMultiLvlLbl val="0"/>
      </c:catAx>
      <c:valAx>
        <c:axId val="95985664"/>
        <c:scaling>
          <c:orientation val="minMax"/>
          <c:max val="100"/>
        </c:scaling>
        <c:delete val="0"/>
        <c:axPos val="l"/>
        <c:majorGridlines/>
        <c:numFmt formatCode="0.0" sourceLinked="1"/>
        <c:majorTickMark val="none"/>
        <c:minorTickMark val="none"/>
        <c:tickLblPos val="nextTo"/>
        <c:crossAx val="9597158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Jun!$B$42</c:f>
          <c:strCache>
            <c:ptCount val="1"/>
            <c:pt idx="0">
              <c:v>Section 4: ESCALATION</c:v>
            </c:pt>
          </c:strCache>
        </c:strRef>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Jun!$B$43:$B$44</c:f>
              <c:strCache>
                <c:ptCount val="2"/>
                <c:pt idx="0">
                  <c:v>Evidence of Nursing Response to triggers</c:v>
                </c:pt>
                <c:pt idx="1">
                  <c:v>Evidence of Medical Response to requested action or review</c:v>
                </c:pt>
              </c:strCache>
            </c:strRef>
          </c:cat>
          <c:val>
            <c:numRef>
              <c:f>Jun!$F$43:$F$44</c:f>
              <c:numCache>
                <c:formatCode>0.0</c:formatCode>
                <c:ptCount val="2"/>
                <c:pt idx="0">
                  <c:v>0</c:v>
                </c:pt>
                <c:pt idx="1">
                  <c:v>0</c:v>
                </c:pt>
              </c:numCache>
            </c:numRef>
          </c:val>
          <c:extLst>
            <c:ext xmlns:c16="http://schemas.microsoft.com/office/drawing/2014/chart" uri="{C3380CC4-5D6E-409C-BE32-E72D297353CC}">
              <c16:uniqueId val="{00000000-DDBB-4C41-BA94-E7AF55E75BC5}"/>
            </c:ext>
          </c:extLst>
        </c:ser>
        <c:dLbls>
          <c:showLegendKey val="0"/>
          <c:showVal val="0"/>
          <c:showCatName val="0"/>
          <c:showSerName val="0"/>
          <c:showPercent val="0"/>
          <c:showBubbleSize val="0"/>
        </c:dLbls>
        <c:gapWidth val="150"/>
        <c:axId val="96215424"/>
        <c:axId val="96216960"/>
      </c:barChart>
      <c:catAx>
        <c:axId val="96215424"/>
        <c:scaling>
          <c:orientation val="minMax"/>
        </c:scaling>
        <c:delete val="0"/>
        <c:axPos val="b"/>
        <c:numFmt formatCode="General" sourceLinked="0"/>
        <c:majorTickMark val="none"/>
        <c:minorTickMark val="none"/>
        <c:tickLblPos val="nextTo"/>
        <c:crossAx val="96216960"/>
        <c:crosses val="autoZero"/>
        <c:auto val="1"/>
        <c:lblAlgn val="ctr"/>
        <c:lblOffset val="100"/>
        <c:noMultiLvlLbl val="0"/>
      </c:catAx>
      <c:valAx>
        <c:axId val="96216960"/>
        <c:scaling>
          <c:orientation val="minMax"/>
          <c:max val="100"/>
        </c:scaling>
        <c:delete val="0"/>
        <c:axPos val="l"/>
        <c:majorGridlines/>
        <c:numFmt formatCode="0.0" sourceLinked="1"/>
        <c:majorTickMark val="none"/>
        <c:minorTickMark val="none"/>
        <c:tickLblPos val="nextTo"/>
        <c:crossAx val="9621542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Jun!$F$47:$F$51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D16-4899-A585-36F49CF696D7}"/>
            </c:ext>
          </c:extLst>
        </c:ser>
        <c:dLbls>
          <c:showLegendKey val="0"/>
          <c:showVal val="0"/>
          <c:showCatName val="0"/>
          <c:showSerName val="0"/>
          <c:showPercent val="0"/>
          <c:showBubbleSize val="0"/>
        </c:dLbls>
        <c:gapWidth val="150"/>
        <c:axId val="96241920"/>
        <c:axId val="96243712"/>
      </c:barChart>
      <c:catAx>
        <c:axId val="96241920"/>
        <c:scaling>
          <c:orientation val="minMax"/>
        </c:scaling>
        <c:delete val="0"/>
        <c:axPos val="b"/>
        <c:numFmt formatCode="General" sourceLinked="0"/>
        <c:majorTickMark val="none"/>
        <c:minorTickMark val="none"/>
        <c:tickLblPos val="nextTo"/>
        <c:crossAx val="96243712"/>
        <c:crosses val="autoZero"/>
        <c:auto val="1"/>
        <c:lblAlgn val="ctr"/>
        <c:lblOffset val="100"/>
        <c:noMultiLvlLbl val="0"/>
      </c:catAx>
      <c:valAx>
        <c:axId val="96243712"/>
        <c:scaling>
          <c:orientation val="minMax"/>
          <c:max val="100"/>
        </c:scaling>
        <c:delete val="0"/>
        <c:axPos val="l"/>
        <c:majorGridlines/>
        <c:numFmt formatCode="0.0" sourceLinked="1"/>
        <c:majorTickMark val="none"/>
        <c:minorTickMark val="none"/>
        <c:tickLblPos val="nextTo"/>
        <c:crossAx val="962419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Jun!$C$9</c:f>
              <c:strCache>
                <c:ptCount val="1"/>
                <c:pt idx="0">
                  <c:v>Jun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Jun!$B$52:$B$56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Jun!$F$52:$F$56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A76-4B5E-9485-322785E7B398}"/>
            </c:ext>
          </c:extLst>
        </c:ser>
        <c:dLbls>
          <c:showLegendKey val="0"/>
          <c:showVal val="0"/>
          <c:showCatName val="0"/>
          <c:showSerName val="0"/>
          <c:showPercent val="0"/>
          <c:showBubbleSize val="0"/>
        </c:dLbls>
        <c:gapWidth val="150"/>
        <c:axId val="96539008"/>
        <c:axId val="96540544"/>
      </c:barChart>
      <c:catAx>
        <c:axId val="96539008"/>
        <c:scaling>
          <c:orientation val="minMax"/>
        </c:scaling>
        <c:delete val="0"/>
        <c:axPos val="b"/>
        <c:numFmt formatCode="General" sourceLinked="0"/>
        <c:majorTickMark val="none"/>
        <c:minorTickMark val="none"/>
        <c:tickLblPos val="nextTo"/>
        <c:crossAx val="96540544"/>
        <c:crosses val="autoZero"/>
        <c:auto val="1"/>
        <c:lblAlgn val="ctr"/>
        <c:lblOffset val="100"/>
        <c:noMultiLvlLbl val="0"/>
      </c:catAx>
      <c:valAx>
        <c:axId val="96540544"/>
        <c:scaling>
          <c:orientation val="minMax"/>
          <c:max val="100"/>
        </c:scaling>
        <c:delete val="0"/>
        <c:axPos val="l"/>
        <c:majorGridlines/>
        <c:numFmt formatCode="0.0" sourceLinked="1"/>
        <c:majorTickMark val="none"/>
        <c:minorTickMark val="none"/>
        <c:tickLblPos val="nextTo"/>
        <c:crossAx val="9653900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Quarter2!$B$60:$B$62</c:f>
              <c:strCache>
                <c:ptCount val="3"/>
                <c:pt idx="0">
                  <c:v> Documentation Standards</c:v>
                </c:pt>
                <c:pt idx="1">
                  <c:v> Parameters</c:v>
                </c:pt>
                <c:pt idx="2">
                  <c:v> Scoring</c:v>
                </c:pt>
              </c:strCache>
            </c:strRef>
          </c:cat>
          <c:val>
            <c:numRef>
              <c:f>Quarter2!$C$60:$C$62</c:f>
              <c:numCache>
                <c:formatCode>0.0</c:formatCode>
                <c:ptCount val="3"/>
                <c:pt idx="0">
                  <c:v>0</c:v>
                </c:pt>
                <c:pt idx="1">
                  <c:v>0</c:v>
                </c:pt>
                <c:pt idx="2">
                  <c:v>0</c:v>
                </c:pt>
              </c:numCache>
            </c:numRef>
          </c:val>
          <c:extLst>
            <c:ext xmlns:c16="http://schemas.microsoft.com/office/drawing/2014/chart" uri="{C3380CC4-5D6E-409C-BE32-E72D297353CC}">
              <c16:uniqueId val="{00000000-38E6-4F33-A9B6-987C51984441}"/>
            </c:ext>
          </c:extLst>
        </c:ser>
        <c:ser>
          <c:idx val="1"/>
          <c:order val="1"/>
          <c:invertIfNegative val="0"/>
          <c:cat>
            <c:strRef>
              <c:f>Quarter2!$B$60:$B$62</c:f>
              <c:strCache>
                <c:ptCount val="3"/>
                <c:pt idx="0">
                  <c:v> Documentation Standards</c:v>
                </c:pt>
                <c:pt idx="1">
                  <c:v> Parameters</c:v>
                </c:pt>
                <c:pt idx="2">
                  <c:v> Scoring</c:v>
                </c:pt>
              </c:strCache>
            </c:strRef>
          </c:cat>
          <c:val>
            <c:numRef>
              <c:f>Quarter2!$D$60:$D$62</c:f>
              <c:numCache>
                <c:formatCode>General</c:formatCode>
                <c:ptCount val="3"/>
              </c:numCache>
            </c:numRef>
          </c:val>
          <c:extLst>
            <c:ext xmlns:c16="http://schemas.microsoft.com/office/drawing/2014/chart" uri="{C3380CC4-5D6E-409C-BE32-E72D297353CC}">
              <c16:uniqueId val="{00000001-38E6-4F33-A9B6-987C51984441}"/>
            </c:ext>
          </c:extLst>
        </c:ser>
        <c:ser>
          <c:idx val="2"/>
          <c:order val="2"/>
          <c:invertIfNegative val="0"/>
          <c:cat>
            <c:strRef>
              <c:f>Quarter2!$B$60:$B$62</c:f>
              <c:strCache>
                <c:ptCount val="3"/>
                <c:pt idx="0">
                  <c:v> Documentation Standards</c:v>
                </c:pt>
                <c:pt idx="1">
                  <c:v> Parameters</c:v>
                </c:pt>
                <c:pt idx="2">
                  <c:v> Scoring</c:v>
                </c:pt>
              </c:strCache>
            </c:strRef>
          </c:cat>
          <c:val>
            <c:numRef>
              <c:f>Quarter2!$E$60:$E$62</c:f>
              <c:numCache>
                <c:formatCode>General</c:formatCode>
                <c:ptCount val="3"/>
              </c:numCache>
            </c:numRef>
          </c:val>
          <c:extLst>
            <c:ext xmlns:c16="http://schemas.microsoft.com/office/drawing/2014/chart" uri="{C3380CC4-5D6E-409C-BE32-E72D297353CC}">
              <c16:uniqueId val="{00000002-38E6-4F33-A9B6-987C51984441}"/>
            </c:ext>
          </c:extLst>
        </c:ser>
        <c:ser>
          <c:idx val="3"/>
          <c:order val="3"/>
          <c:invertIfNegative val="0"/>
          <c:cat>
            <c:strRef>
              <c:f>Quarter2!$B$60:$B$62</c:f>
              <c:strCache>
                <c:ptCount val="3"/>
                <c:pt idx="0">
                  <c:v> Documentation Standards</c:v>
                </c:pt>
                <c:pt idx="1">
                  <c:v> Parameters</c:v>
                </c:pt>
                <c:pt idx="2">
                  <c:v> Scoring</c:v>
                </c:pt>
              </c:strCache>
            </c:strRef>
          </c:cat>
          <c:val>
            <c:numRef>
              <c:f>Quarter2!$F$60:$F$62</c:f>
              <c:numCache>
                <c:formatCode>General</c:formatCode>
                <c:ptCount val="3"/>
              </c:numCache>
            </c:numRef>
          </c:val>
          <c:extLst>
            <c:ext xmlns:c16="http://schemas.microsoft.com/office/drawing/2014/chart" uri="{C3380CC4-5D6E-409C-BE32-E72D297353CC}">
              <c16:uniqueId val="{00000003-38E6-4F33-A9B6-987C51984441}"/>
            </c:ext>
          </c:extLst>
        </c:ser>
        <c:dLbls>
          <c:showLegendKey val="0"/>
          <c:showVal val="0"/>
          <c:showCatName val="0"/>
          <c:showSerName val="0"/>
          <c:showPercent val="0"/>
          <c:showBubbleSize val="0"/>
        </c:dLbls>
        <c:gapWidth val="150"/>
        <c:axId val="74523776"/>
        <c:axId val="74525312"/>
      </c:barChart>
      <c:catAx>
        <c:axId val="74523776"/>
        <c:scaling>
          <c:orientation val="minMax"/>
        </c:scaling>
        <c:delete val="0"/>
        <c:axPos val="b"/>
        <c:numFmt formatCode="General" sourceLinked="0"/>
        <c:majorTickMark val="none"/>
        <c:minorTickMark val="none"/>
        <c:tickLblPos val="nextTo"/>
        <c:crossAx val="74525312"/>
        <c:crosses val="autoZero"/>
        <c:auto val="1"/>
        <c:lblAlgn val="ctr"/>
        <c:lblOffset val="100"/>
        <c:noMultiLvlLbl val="0"/>
      </c:catAx>
      <c:valAx>
        <c:axId val="74525312"/>
        <c:scaling>
          <c:orientation val="minMax"/>
          <c:max val="100"/>
        </c:scaling>
        <c:delete val="0"/>
        <c:axPos val="l"/>
        <c:majorGridlines/>
        <c:numFmt formatCode="0.0" sourceLinked="1"/>
        <c:majorTickMark val="none"/>
        <c:minorTickMark val="none"/>
        <c:tickLblPos val="nextTo"/>
        <c:crossAx val="74523776"/>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Quarter2!$B$63:$B$64</c:f>
              <c:strCache>
                <c:ptCount val="2"/>
                <c:pt idx="0">
                  <c:v>Escalation </c:v>
                </c:pt>
                <c:pt idx="1">
                  <c:v> Variance use</c:v>
                </c:pt>
              </c:strCache>
            </c:strRef>
          </c:cat>
          <c:val>
            <c:numRef>
              <c:f>Quarter2!$C$63:$C$64</c:f>
              <c:numCache>
                <c:formatCode>0.0</c:formatCode>
                <c:ptCount val="2"/>
                <c:pt idx="0">
                  <c:v>0</c:v>
                </c:pt>
                <c:pt idx="1">
                  <c:v>0</c:v>
                </c:pt>
              </c:numCache>
            </c:numRef>
          </c:val>
          <c:extLst>
            <c:ext xmlns:c16="http://schemas.microsoft.com/office/drawing/2014/chart" uri="{C3380CC4-5D6E-409C-BE32-E72D297353CC}">
              <c16:uniqueId val="{00000000-5A8D-4F5C-B61A-76D5120868D1}"/>
            </c:ext>
          </c:extLst>
        </c:ser>
        <c:ser>
          <c:idx val="1"/>
          <c:order val="1"/>
          <c:invertIfNegative val="0"/>
          <c:cat>
            <c:strRef>
              <c:f>Quarter2!$B$63:$B$64</c:f>
              <c:strCache>
                <c:ptCount val="2"/>
                <c:pt idx="0">
                  <c:v>Escalation </c:v>
                </c:pt>
                <c:pt idx="1">
                  <c:v> Variance use</c:v>
                </c:pt>
              </c:strCache>
            </c:strRef>
          </c:cat>
          <c:val>
            <c:numRef>
              <c:f>Quarter2!$D$63:$D$64</c:f>
              <c:numCache>
                <c:formatCode>General</c:formatCode>
                <c:ptCount val="2"/>
              </c:numCache>
            </c:numRef>
          </c:val>
          <c:extLst>
            <c:ext xmlns:c16="http://schemas.microsoft.com/office/drawing/2014/chart" uri="{C3380CC4-5D6E-409C-BE32-E72D297353CC}">
              <c16:uniqueId val="{00000001-5A8D-4F5C-B61A-76D5120868D1}"/>
            </c:ext>
          </c:extLst>
        </c:ser>
        <c:ser>
          <c:idx val="2"/>
          <c:order val="2"/>
          <c:invertIfNegative val="0"/>
          <c:cat>
            <c:strRef>
              <c:f>Quarter2!$B$63:$B$64</c:f>
              <c:strCache>
                <c:ptCount val="2"/>
                <c:pt idx="0">
                  <c:v>Escalation </c:v>
                </c:pt>
                <c:pt idx="1">
                  <c:v> Variance use</c:v>
                </c:pt>
              </c:strCache>
            </c:strRef>
          </c:cat>
          <c:val>
            <c:numRef>
              <c:f>Quarter2!$E$63:$E$64</c:f>
              <c:numCache>
                <c:formatCode>General</c:formatCode>
                <c:ptCount val="2"/>
              </c:numCache>
            </c:numRef>
          </c:val>
          <c:extLst>
            <c:ext xmlns:c16="http://schemas.microsoft.com/office/drawing/2014/chart" uri="{C3380CC4-5D6E-409C-BE32-E72D297353CC}">
              <c16:uniqueId val="{00000002-5A8D-4F5C-B61A-76D5120868D1}"/>
            </c:ext>
          </c:extLst>
        </c:ser>
        <c:ser>
          <c:idx val="3"/>
          <c:order val="3"/>
          <c:invertIfNegative val="0"/>
          <c:cat>
            <c:strRef>
              <c:f>Quarter2!$B$63:$B$64</c:f>
              <c:strCache>
                <c:ptCount val="2"/>
                <c:pt idx="0">
                  <c:v>Escalation </c:v>
                </c:pt>
                <c:pt idx="1">
                  <c:v> Variance use</c:v>
                </c:pt>
              </c:strCache>
            </c:strRef>
          </c:cat>
          <c:val>
            <c:numRef>
              <c:f>Quarter2!$F$63:$F$64</c:f>
              <c:numCache>
                <c:formatCode>General</c:formatCode>
                <c:ptCount val="2"/>
              </c:numCache>
            </c:numRef>
          </c:val>
          <c:extLst>
            <c:ext xmlns:c16="http://schemas.microsoft.com/office/drawing/2014/chart" uri="{C3380CC4-5D6E-409C-BE32-E72D297353CC}">
              <c16:uniqueId val="{00000003-5A8D-4F5C-B61A-76D5120868D1}"/>
            </c:ext>
          </c:extLst>
        </c:ser>
        <c:dLbls>
          <c:showLegendKey val="0"/>
          <c:showVal val="0"/>
          <c:showCatName val="0"/>
          <c:showSerName val="0"/>
          <c:showPercent val="0"/>
          <c:showBubbleSize val="0"/>
        </c:dLbls>
        <c:gapWidth val="150"/>
        <c:axId val="74540160"/>
        <c:axId val="74541696"/>
      </c:barChart>
      <c:catAx>
        <c:axId val="74540160"/>
        <c:scaling>
          <c:orientation val="minMax"/>
        </c:scaling>
        <c:delete val="0"/>
        <c:axPos val="b"/>
        <c:numFmt formatCode="General" sourceLinked="0"/>
        <c:majorTickMark val="none"/>
        <c:minorTickMark val="none"/>
        <c:tickLblPos val="nextTo"/>
        <c:crossAx val="74541696"/>
        <c:crosses val="autoZero"/>
        <c:auto val="1"/>
        <c:lblAlgn val="ctr"/>
        <c:lblOffset val="100"/>
        <c:noMultiLvlLbl val="0"/>
      </c:catAx>
      <c:valAx>
        <c:axId val="74541696"/>
        <c:scaling>
          <c:orientation val="minMax"/>
          <c:max val="100"/>
        </c:scaling>
        <c:delete val="0"/>
        <c:axPos val="l"/>
        <c:majorGridlines/>
        <c:numFmt formatCode="0.0" sourceLinked="1"/>
        <c:majorTickMark val="none"/>
        <c:minorTickMark val="none"/>
        <c:tickLblPos val="nextTo"/>
        <c:crossAx val="74540160"/>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Quarter2!$B$65</c:f>
              <c:strCache>
                <c:ptCount val="1"/>
                <c:pt idx="0">
                  <c:v>Overall Compliance</c:v>
                </c:pt>
              </c:strCache>
            </c:strRef>
          </c:cat>
          <c:val>
            <c:numRef>
              <c:f>Quarter2!$C$65</c:f>
              <c:numCache>
                <c:formatCode>0.0</c:formatCode>
                <c:ptCount val="1"/>
                <c:pt idx="0">
                  <c:v>0</c:v>
                </c:pt>
              </c:numCache>
            </c:numRef>
          </c:val>
          <c:extLst>
            <c:ext xmlns:c16="http://schemas.microsoft.com/office/drawing/2014/chart" uri="{C3380CC4-5D6E-409C-BE32-E72D297353CC}">
              <c16:uniqueId val="{00000000-98BC-43AB-B952-D21169F3A143}"/>
            </c:ext>
          </c:extLst>
        </c:ser>
        <c:ser>
          <c:idx val="1"/>
          <c:order val="1"/>
          <c:invertIfNegative val="0"/>
          <c:cat>
            <c:strRef>
              <c:f>Quarter2!$B$65</c:f>
              <c:strCache>
                <c:ptCount val="1"/>
                <c:pt idx="0">
                  <c:v>Overall Compliance</c:v>
                </c:pt>
              </c:strCache>
            </c:strRef>
          </c:cat>
          <c:val>
            <c:numRef>
              <c:f>Quarter2!$D$65</c:f>
              <c:numCache>
                <c:formatCode>General</c:formatCode>
                <c:ptCount val="1"/>
              </c:numCache>
            </c:numRef>
          </c:val>
          <c:extLst>
            <c:ext xmlns:c16="http://schemas.microsoft.com/office/drawing/2014/chart" uri="{C3380CC4-5D6E-409C-BE32-E72D297353CC}">
              <c16:uniqueId val="{00000001-98BC-43AB-B952-D21169F3A143}"/>
            </c:ext>
          </c:extLst>
        </c:ser>
        <c:ser>
          <c:idx val="2"/>
          <c:order val="2"/>
          <c:invertIfNegative val="0"/>
          <c:cat>
            <c:strRef>
              <c:f>Quarter2!$B$65</c:f>
              <c:strCache>
                <c:ptCount val="1"/>
                <c:pt idx="0">
                  <c:v>Overall Compliance</c:v>
                </c:pt>
              </c:strCache>
            </c:strRef>
          </c:cat>
          <c:val>
            <c:numRef>
              <c:f>Quarter2!$E$65</c:f>
              <c:numCache>
                <c:formatCode>General</c:formatCode>
                <c:ptCount val="1"/>
              </c:numCache>
            </c:numRef>
          </c:val>
          <c:extLst>
            <c:ext xmlns:c16="http://schemas.microsoft.com/office/drawing/2014/chart" uri="{C3380CC4-5D6E-409C-BE32-E72D297353CC}">
              <c16:uniqueId val="{00000002-98BC-43AB-B952-D21169F3A143}"/>
            </c:ext>
          </c:extLst>
        </c:ser>
        <c:ser>
          <c:idx val="3"/>
          <c:order val="3"/>
          <c:invertIfNegative val="0"/>
          <c:cat>
            <c:strRef>
              <c:f>Quarter2!$B$65</c:f>
              <c:strCache>
                <c:ptCount val="1"/>
                <c:pt idx="0">
                  <c:v>Overall Compliance</c:v>
                </c:pt>
              </c:strCache>
            </c:strRef>
          </c:cat>
          <c:val>
            <c:numRef>
              <c:f>Quarter2!$F$65</c:f>
              <c:numCache>
                <c:formatCode>General</c:formatCode>
                <c:ptCount val="1"/>
              </c:numCache>
            </c:numRef>
          </c:val>
          <c:extLst>
            <c:ext xmlns:c16="http://schemas.microsoft.com/office/drawing/2014/chart" uri="{C3380CC4-5D6E-409C-BE32-E72D297353CC}">
              <c16:uniqueId val="{00000003-98BC-43AB-B952-D21169F3A143}"/>
            </c:ext>
          </c:extLst>
        </c:ser>
        <c:dLbls>
          <c:showLegendKey val="0"/>
          <c:showVal val="0"/>
          <c:showCatName val="0"/>
          <c:showSerName val="0"/>
          <c:showPercent val="0"/>
          <c:showBubbleSize val="0"/>
        </c:dLbls>
        <c:gapWidth val="150"/>
        <c:axId val="93725824"/>
        <c:axId val="93727360"/>
      </c:barChart>
      <c:catAx>
        <c:axId val="93725824"/>
        <c:scaling>
          <c:orientation val="minMax"/>
        </c:scaling>
        <c:delete val="0"/>
        <c:axPos val="b"/>
        <c:numFmt formatCode="General" sourceLinked="0"/>
        <c:majorTickMark val="none"/>
        <c:minorTickMark val="none"/>
        <c:tickLblPos val="nextTo"/>
        <c:crossAx val="93727360"/>
        <c:crosses val="autoZero"/>
        <c:auto val="1"/>
        <c:lblAlgn val="ctr"/>
        <c:lblOffset val="100"/>
        <c:noMultiLvlLbl val="0"/>
      </c:catAx>
      <c:valAx>
        <c:axId val="93727360"/>
        <c:scaling>
          <c:orientation val="minMax"/>
          <c:max val="100"/>
          <c:min val="0"/>
        </c:scaling>
        <c:delete val="0"/>
        <c:axPos val="l"/>
        <c:majorGridlines/>
        <c:numFmt formatCode="0.0" sourceLinked="1"/>
        <c:majorTickMark val="none"/>
        <c:minorTickMark val="none"/>
        <c:tickLblPos val="nextTo"/>
        <c:crossAx val="93725824"/>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Quarter2!$B$16</c:f>
          <c:strCache>
            <c:ptCount val="1"/>
            <c:pt idx="0">
              <c:v>Section 1: DOCUMENTATION STANDARDS </c:v>
            </c:pt>
          </c:strCache>
        </c:strRef>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Quarter2!$B$17:$B$21</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Quarter2!$F$17:$F$21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6D-4162-BDF5-E839731F4384}"/>
            </c:ext>
          </c:extLst>
        </c:ser>
        <c:dLbls>
          <c:showLegendKey val="0"/>
          <c:showVal val="0"/>
          <c:showCatName val="0"/>
          <c:showSerName val="0"/>
          <c:showPercent val="0"/>
          <c:showBubbleSize val="0"/>
        </c:dLbls>
        <c:gapWidth val="150"/>
        <c:axId val="93756032"/>
        <c:axId val="93757824"/>
      </c:barChart>
      <c:catAx>
        <c:axId val="93756032"/>
        <c:scaling>
          <c:orientation val="minMax"/>
        </c:scaling>
        <c:delete val="0"/>
        <c:axPos val="b"/>
        <c:numFmt formatCode="General" sourceLinked="0"/>
        <c:majorTickMark val="none"/>
        <c:minorTickMark val="none"/>
        <c:tickLblPos val="nextTo"/>
        <c:crossAx val="93757824"/>
        <c:crosses val="autoZero"/>
        <c:auto val="1"/>
        <c:lblAlgn val="ctr"/>
        <c:lblOffset val="100"/>
        <c:noMultiLvlLbl val="0"/>
      </c:catAx>
      <c:valAx>
        <c:axId val="93757824"/>
        <c:scaling>
          <c:orientation val="minMax"/>
          <c:max val="100"/>
        </c:scaling>
        <c:delete val="0"/>
        <c:axPos val="l"/>
        <c:majorGridlines/>
        <c:numFmt formatCode="0.0" sourceLinked="1"/>
        <c:majorTickMark val="none"/>
        <c:minorTickMark val="none"/>
        <c:tickLblPos val="nextTo"/>
        <c:crossAx val="9375603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Core Parameters</a:t>
            </a:r>
          </a:p>
        </c:rich>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Quarter2!$B$24:$B$29</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Quarter2!$F$24:$F$29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F70-4A4B-8409-8EEDB01CCE2A}"/>
            </c:ext>
          </c:extLst>
        </c:ser>
        <c:dLbls>
          <c:showLegendKey val="0"/>
          <c:showVal val="0"/>
          <c:showCatName val="0"/>
          <c:showSerName val="0"/>
          <c:showPercent val="0"/>
          <c:showBubbleSize val="0"/>
        </c:dLbls>
        <c:gapWidth val="150"/>
        <c:axId val="93790976"/>
        <c:axId val="93792512"/>
      </c:barChart>
      <c:catAx>
        <c:axId val="93790976"/>
        <c:scaling>
          <c:orientation val="minMax"/>
        </c:scaling>
        <c:delete val="0"/>
        <c:axPos val="b"/>
        <c:numFmt formatCode="General" sourceLinked="0"/>
        <c:majorTickMark val="none"/>
        <c:minorTickMark val="none"/>
        <c:tickLblPos val="nextTo"/>
        <c:crossAx val="93792512"/>
        <c:crosses val="autoZero"/>
        <c:auto val="1"/>
        <c:lblAlgn val="ctr"/>
        <c:lblOffset val="100"/>
        <c:noMultiLvlLbl val="0"/>
      </c:catAx>
      <c:valAx>
        <c:axId val="93792512"/>
        <c:scaling>
          <c:orientation val="minMax"/>
          <c:max val="100"/>
        </c:scaling>
        <c:delete val="0"/>
        <c:axPos val="l"/>
        <c:majorGridlines/>
        <c:numFmt formatCode="0.0" sourceLinked="1"/>
        <c:majorTickMark val="none"/>
        <c:minorTickMark val="none"/>
        <c:tickLblPos val="nextTo"/>
        <c:crossAx val="93790976"/>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layout>
        <c:manualLayout>
          <c:xMode val="edge"/>
          <c:yMode val="edge"/>
          <c:x val="0.37245822397200401"/>
          <c:y val="9.2592592592592744E-3"/>
        </c:manualLayout>
      </c:layout>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Quarter2!$B$30:$B$34</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Quarter2!$F$30:$F$34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8B5-4782-876E-1F66C1008AB1}"/>
            </c:ext>
          </c:extLst>
        </c:ser>
        <c:dLbls>
          <c:showLegendKey val="0"/>
          <c:showVal val="0"/>
          <c:showCatName val="0"/>
          <c:showSerName val="0"/>
          <c:showPercent val="0"/>
          <c:showBubbleSize val="0"/>
        </c:dLbls>
        <c:gapWidth val="150"/>
        <c:axId val="93821568"/>
        <c:axId val="93823360"/>
      </c:barChart>
      <c:catAx>
        <c:axId val="93821568"/>
        <c:scaling>
          <c:orientation val="minMax"/>
        </c:scaling>
        <c:delete val="0"/>
        <c:axPos val="b"/>
        <c:numFmt formatCode="General" sourceLinked="0"/>
        <c:majorTickMark val="none"/>
        <c:minorTickMark val="none"/>
        <c:tickLblPos val="nextTo"/>
        <c:crossAx val="93823360"/>
        <c:crosses val="autoZero"/>
        <c:auto val="1"/>
        <c:lblAlgn val="ctr"/>
        <c:lblOffset val="100"/>
        <c:noMultiLvlLbl val="0"/>
      </c:catAx>
      <c:valAx>
        <c:axId val="93823360"/>
        <c:scaling>
          <c:orientation val="minMax"/>
          <c:max val="100"/>
        </c:scaling>
        <c:delete val="0"/>
        <c:axPos val="l"/>
        <c:majorGridlines/>
        <c:numFmt formatCode="0.0" sourceLinked="1"/>
        <c:majorTickMark val="none"/>
        <c:minorTickMark val="none"/>
        <c:tickLblPos val="nextTo"/>
        <c:crossAx val="93821568"/>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Quarter2!$B$36</c:f>
          <c:strCache>
            <c:ptCount val="1"/>
            <c:pt idx="0">
              <c:v>Section 3: SCORING </c:v>
            </c:pt>
          </c:strCache>
        </c:strRef>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Quarter2!$B$37:$B$38</c:f>
              <c:strCache>
                <c:ptCount val="2"/>
                <c:pt idx="0">
                  <c:v>Every individual parameter score correct </c:v>
                </c:pt>
                <c:pt idx="1">
                  <c:v>Total PEWS Score correct on every entry</c:v>
                </c:pt>
              </c:strCache>
            </c:strRef>
          </c:cat>
          <c:val>
            <c:numRef>
              <c:f>Quarter2!$F$37:$F$38</c:f>
              <c:numCache>
                <c:formatCode>0.0</c:formatCode>
                <c:ptCount val="2"/>
                <c:pt idx="0">
                  <c:v>0</c:v>
                </c:pt>
                <c:pt idx="1">
                  <c:v>0</c:v>
                </c:pt>
              </c:numCache>
            </c:numRef>
          </c:val>
          <c:extLst>
            <c:ext xmlns:c16="http://schemas.microsoft.com/office/drawing/2014/chart" uri="{C3380CC4-5D6E-409C-BE32-E72D297353CC}">
              <c16:uniqueId val="{00000000-4564-4593-94F5-11E3BC4929CE}"/>
            </c:ext>
          </c:extLst>
        </c:ser>
        <c:dLbls>
          <c:showLegendKey val="0"/>
          <c:showVal val="0"/>
          <c:showCatName val="0"/>
          <c:showSerName val="0"/>
          <c:showPercent val="0"/>
          <c:showBubbleSize val="0"/>
        </c:dLbls>
        <c:gapWidth val="150"/>
        <c:axId val="96416512"/>
        <c:axId val="96418048"/>
      </c:barChart>
      <c:catAx>
        <c:axId val="96416512"/>
        <c:scaling>
          <c:orientation val="minMax"/>
        </c:scaling>
        <c:delete val="0"/>
        <c:axPos val="b"/>
        <c:numFmt formatCode="General" sourceLinked="0"/>
        <c:majorTickMark val="none"/>
        <c:minorTickMark val="none"/>
        <c:tickLblPos val="nextTo"/>
        <c:crossAx val="96418048"/>
        <c:crosses val="autoZero"/>
        <c:auto val="1"/>
        <c:lblAlgn val="ctr"/>
        <c:lblOffset val="100"/>
        <c:noMultiLvlLbl val="0"/>
      </c:catAx>
      <c:valAx>
        <c:axId val="96418048"/>
        <c:scaling>
          <c:orientation val="minMax"/>
          <c:max val="100"/>
        </c:scaling>
        <c:delete val="0"/>
        <c:axPos val="l"/>
        <c:majorGridlines/>
        <c:numFmt formatCode="0.0" sourceLinked="1"/>
        <c:majorTickMark val="none"/>
        <c:minorTickMark val="none"/>
        <c:tickLblPos val="nextTo"/>
        <c:crossAx val="9641651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Quarter2!$B$40</c:f>
          <c:strCache>
            <c:ptCount val="1"/>
            <c:pt idx="0">
              <c:v>Section 4: ESCALATION</c:v>
            </c:pt>
          </c:strCache>
        </c:strRef>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Quarter2!$B$41:$B$42</c:f>
              <c:strCache>
                <c:ptCount val="2"/>
                <c:pt idx="0">
                  <c:v>Evidence of Nursing Response to triggers</c:v>
                </c:pt>
                <c:pt idx="1">
                  <c:v>Evidence of Medical Response to requested action or review</c:v>
                </c:pt>
              </c:strCache>
            </c:strRef>
          </c:cat>
          <c:val>
            <c:numRef>
              <c:f>Quarter2!$F$41:$F$42</c:f>
              <c:numCache>
                <c:formatCode>0.0</c:formatCode>
                <c:ptCount val="2"/>
                <c:pt idx="0">
                  <c:v>0</c:v>
                </c:pt>
                <c:pt idx="1">
                  <c:v>0</c:v>
                </c:pt>
              </c:numCache>
            </c:numRef>
          </c:val>
          <c:extLst>
            <c:ext xmlns:c16="http://schemas.microsoft.com/office/drawing/2014/chart" uri="{C3380CC4-5D6E-409C-BE32-E72D297353CC}">
              <c16:uniqueId val="{00000000-EFA2-4263-B6F4-DFF02EB0830B}"/>
            </c:ext>
          </c:extLst>
        </c:ser>
        <c:dLbls>
          <c:showLegendKey val="0"/>
          <c:showVal val="0"/>
          <c:showCatName val="0"/>
          <c:showSerName val="0"/>
          <c:showPercent val="0"/>
          <c:showBubbleSize val="0"/>
        </c:dLbls>
        <c:gapWidth val="150"/>
        <c:axId val="96430720"/>
        <c:axId val="96461184"/>
      </c:barChart>
      <c:catAx>
        <c:axId val="96430720"/>
        <c:scaling>
          <c:orientation val="minMax"/>
        </c:scaling>
        <c:delete val="0"/>
        <c:axPos val="b"/>
        <c:numFmt formatCode="General" sourceLinked="0"/>
        <c:majorTickMark val="none"/>
        <c:minorTickMark val="none"/>
        <c:tickLblPos val="nextTo"/>
        <c:crossAx val="96461184"/>
        <c:crosses val="autoZero"/>
        <c:auto val="1"/>
        <c:lblAlgn val="ctr"/>
        <c:lblOffset val="100"/>
        <c:noMultiLvlLbl val="0"/>
      </c:catAx>
      <c:valAx>
        <c:axId val="96461184"/>
        <c:scaling>
          <c:orientation val="minMax"/>
          <c:max val="100"/>
        </c:scaling>
        <c:delete val="0"/>
        <c:axPos val="l"/>
        <c:majorGridlines/>
        <c:numFmt formatCode="0.0" sourceLinked="1"/>
        <c:majorTickMark val="none"/>
        <c:minorTickMark val="none"/>
        <c:tickLblPos val="nextTo"/>
        <c:crossAx val="96430720"/>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Quarter2!$B$45:$B$49</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Quarter2!$F$45:$F$49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5D-4015-8C5D-D251675B1E4B}"/>
            </c:ext>
          </c:extLst>
        </c:ser>
        <c:dLbls>
          <c:showLegendKey val="0"/>
          <c:showVal val="0"/>
          <c:showCatName val="0"/>
          <c:showSerName val="0"/>
          <c:showPercent val="0"/>
          <c:showBubbleSize val="0"/>
        </c:dLbls>
        <c:gapWidth val="150"/>
        <c:axId val="96482048"/>
        <c:axId val="96483584"/>
      </c:barChart>
      <c:catAx>
        <c:axId val="96482048"/>
        <c:scaling>
          <c:orientation val="minMax"/>
        </c:scaling>
        <c:delete val="0"/>
        <c:axPos val="b"/>
        <c:numFmt formatCode="General" sourceLinked="0"/>
        <c:majorTickMark val="none"/>
        <c:minorTickMark val="none"/>
        <c:tickLblPos val="nextTo"/>
        <c:crossAx val="96483584"/>
        <c:crosses val="autoZero"/>
        <c:auto val="1"/>
        <c:lblAlgn val="ctr"/>
        <c:lblOffset val="100"/>
        <c:noMultiLvlLbl val="0"/>
      </c:catAx>
      <c:valAx>
        <c:axId val="96483584"/>
        <c:scaling>
          <c:orientation val="minMax"/>
          <c:max val="100"/>
        </c:scaling>
        <c:delete val="0"/>
        <c:axPos val="l"/>
        <c:majorGridlines/>
        <c:numFmt formatCode="0.0" sourceLinked="1"/>
        <c:majorTickMark val="none"/>
        <c:minorTickMark val="none"/>
        <c:tickLblPos val="nextTo"/>
        <c:crossAx val="96482048"/>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a:t>
            </a:r>
            <a:r>
              <a:rPr lang="en-IE" baseline="0"/>
              <a:t> Variances</a:t>
            </a:r>
            <a:endParaRPr lang="en-IE"/>
          </a:p>
        </c:rich>
      </c:tx>
      <c:overlay val="0"/>
    </c:title>
    <c:autoTitleDeleted val="0"/>
    <c:plotArea>
      <c:layout/>
      <c:barChart>
        <c:barDir val="col"/>
        <c:grouping val="clustered"/>
        <c:varyColors val="0"/>
        <c:ser>
          <c:idx val="0"/>
          <c:order val="0"/>
          <c:tx>
            <c:strRef>
              <c:f>Quarter2!$C$7</c:f>
              <c:strCache>
                <c:ptCount val="1"/>
                <c:pt idx="0">
                  <c:v>Quarter2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Quarter2!$B$50:$B$54</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Quarter2!$F$50:$F$54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AD1-4D27-A545-AC4BC15A7E71}"/>
            </c:ext>
          </c:extLst>
        </c:ser>
        <c:dLbls>
          <c:showLegendKey val="0"/>
          <c:showVal val="0"/>
          <c:showCatName val="0"/>
          <c:showSerName val="0"/>
          <c:showPercent val="0"/>
          <c:showBubbleSize val="0"/>
        </c:dLbls>
        <c:gapWidth val="150"/>
        <c:axId val="96516736"/>
        <c:axId val="97128832"/>
      </c:barChart>
      <c:catAx>
        <c:axId val="96516736"/>
        <c:scaling>
          <c:orientation val="minMax"/>
        </c:scaling>
        <c:delete val="0"/>
        <c:axPos val="b"/>
        <c:numFmt formatCode="General" sourceLinked="0"/>
        <c:majorTickMark val="none"/>
        <c:minorTickMark val="none"/>
        <c:tickLblPos val="nextTo"/>
        <c:crossAx val="97128832"/>
        <c:crosses val="autoZero"/>
        <c:auto val="1"/>
        <c:lblAlgn val="ctr"/>
        <c:lblOffset val="100"/>
        <c:noMultiLvlLbl val="0"/>
      </c:catAx>
      <c:valAx>
        <c:axId val="97128832"/>
        <c:scaling>
          <c:orientation val="minMax"/>
          <c:max val="100"/>
        </c:scaling>
        <c:delete val="0"/>
        <c:axPos val="l"/>
        <c:majorGridlines/>
        <c:numFmt formatCode="0.0" sourceLinked="1"/>
        <c:majorTickMark val="none"/>
        <c:minorTickMark val="none"/>
        <c:tickLblPos val="nextTo"/>
        <c:crossAx val="96516736"/>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July!$B$1</c:f>
          <c:strCache>
            <c:ptCount val="1"/>
            <c:pt idx="0">
              <c:v>Audit of PEWS</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July!$B$62:$B$64</c:f>
              <c:strCache>
                <c:ptCount val="3"/>
                <c:pt idx="0">
                  <c:v> Documentation Standards</c:v>
                </c:pt>
                <c:pt idx="1">
                  <c:v> Parameters</c:v>
                </c:pt>
                <c:pt idx="2">
                  <c:v> Scoring</c:v>
                </c:pt>
              </c:strCache>
            </c:strRef>
          </c:cat>
          <c:val>
            <c:numRef>
              <c:f>July!$C$62:$C$64</c:f>
              <c:numCache>
                <c:formatCode>0.0</c:formatCode>
                <c:ptCount val="3"/>
                <c:pt idx="0">
                  <c:v>0</c:v>
                </c:pt>
                <c:pt idx="1">
                  <c:v>0</c:v>
                </c:pt>
                <c:pt idx="2">
                  <c:v>0</c:v>
                </c:pt>
              </c:numCache>
            </c:numRef>
          </c:val>
          <c:extLst>
            <c:ext xmlns:c16="http://schemas.microsoft.com/office/drawing/2014/chart" uri="{C3380CC4-5D6E-409C-BE32-E72D297353CC}">
              <c16:uniqueId val="{00000000-807A-40BE-B2F7-24B1E6BBC984}"/>
            </c:ext>
          </c:extLst>
        </c:ser>
        <c:dLbls>
          <c:showLegendKey val="0"/>
          <c:showVal val="0"/>
          <c:showCatName val="0"/>
          <c:showSerName val="0"/>
          <c:showPercent val="0"/>
          <c:showBubbleSize val="0"/>
        </c:dLbls>
        <c:gapWidth val="150"/>
        <c:axId val="97186944"/>
        <c:axId val="97188480"/>
      </c:barChart>
      <c:catAx>
        <c:axId val="97186944"/>
        <c:scaling>
          <c:orientation val="minMax"/>
        </c:scaling>
        <c:delete val="0"/>
        <c:axPos val="b"/>
        <c:numFmt formatCode="General" sourceLinked="0"/>
        <c:majorTickMark val="none"/>
        <c:minorTickMark val="none"/>
        <c:tickLblPos val="nextTo"/>
        <c:crossAx val="97188480"/>
        <c:crosses val="autoZero"/>
        <c:auto val="1"/>
        <c:lblAlgn val="ctr"/>
        <c:lblOffset val="100"/>
        <c:noMultiLvlLbl val="0"/>
      </c:catAx>
      <c:valAx>
        <c:axId val="97188480"/>
        <c:scaling>
          <c:orientation val="minMax"/>
          <c:max val="100"/>
        </c:scaling>
        <c:delete val="0"/>
        <c:axPos val="l"/>
        <c:majorGridlines/>
        <c:numFmt formatCode="0.0" sourceLinked="1"/>
        <c:majorTickMark val="none"/>
        <c:minorTickMark val="none"/>
        <c:tickLblPos val="nextTo"/>
        <c:crossAx val="9718694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July!$B$1</c:f>
          <c:strCache>
            <c:ptCount val="1"/>
            <c:pt idx="0">
              <c:v>Audit of PEWS</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July!$B$65:$B$66</c:f>
              <c:strCache>
                <c:ptCount val="2"/>
                <c:pt idx="0">
                  <c:v>Escalation </c:v>
                </c:pt>
                <c:pt idx="1">
                  <c:v> Variance use</c:v>
                </c:pt>
              </c:strCache>
            </c:strRef>
          </c:cat>
          <c:val>
            <c:numRef>
              <c:f>July!$C$65:$C$66</c:f>
              <c:numCache>
                <c:formatCode>0.0</c:formatCode>
                <c:ptCount val="2"/>
                <c:pt idx="0">
                  <c:v>0</c:v>
                </c:pt>
                <c:pt idx="1">
                  <c:v>0</c:v>
                </c:pt>
              </c:numCache>
            </c:numRef>
          </c:val>
          <c:extLst>
            <c:ext xmlns:c16="http://schemas.microsoft.com/office/drawing/2014/chart" uri="{C3380CC4-5D6E-409C-BE32-E72D297353CC}">
              <c16:uniqueId val="{00000000-F141-4869-AF43-0085CCCB7355}"/>
            </c:ext>
          </c:extLst>
        </c:ser>
        <c:dLbls>
          <c:showLegendKey val="0"/>
          <c:showVal val="0"/>
          <c:showCatName val="0"/>
          <c:showSerName val="0"/>
          <c:showPercent val="0"/>
          <c:showBubbleSize val="0"/>
        </c:dLbls>
        <c:gapWidth val="150"/>
        <c:axId val="95644672"/>
        <c:axId val="96891648"/>
      </c:barChart>
      <c:catAx>
        <c:axId val="95644672"/>
        <c:scaling>
          <c:orientation val="minMax"/>
        </c:scaling>
        <c:delete val="0"/>
        <c:axPos val="b"/>
        <c:numFmt formatCode="General" sourceLinked="0"/>
        <c:majorTickMark val="none"/>
        <c:minorTickMark val="none"/>
        <c:tickLblPos val="nextTo"/>
        <c:crossAx val="96891648"/>
        <c:crosses val="autoZero"/>
        <c:auto val="1"/>
        <c:lblAlgn val="ctr"/>
        <c:lblOffset val="100"/>
        <c:noMultiLvlLbl val="0"/>
      </c:catAx>
      <c:valAx>
        <c:axId val="96891648"/>
        <c:scaling>
          <c:orientation val="minMax"/>
          <c:max val="100"/>
        </c:scaling>
        <c:delete val="0"/>
        <c:axPos val="l"/>
        <c:majorGridlines/>
        <c:numFmt formatCode="0.0" sourceLinked="1"/>
        <c:majorTickMark val="none"/>
        <c:minorTickMark val="none"/>
        <c:tickLblPos val="nextTo"/>
        <c:crossAx val="9564467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July!$B$1</c:f>
          <c:strCache>
            <c:ptCount val="1"/>
            <c:pt idx="0">
              <c:v>Audit of PEWS</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July!$B$67</c:f>
              <c:strCache>
                <c:ptCount val="1"/>
                <c:pt idx="0">
                  <c:v>Overall Compliance</c:v>
                </c:pt>
              </c:strCache>
            </c:strRef>
          </c:cat>
          <c:val>
            <c:numRef>
              <c:f>July!$C$67</c:f>
              <c:numCache>
                <c:formatCode>0.0</c:formatCode>
                <c:ptCount val="1"/>
                <c:pt idx="0">
                  <c:v>0</c:v>
                </c:pt>
              </c:numCache>
            </c:numRef>
          </c:val>
          <c:extLst>
            <c:ext xmlns:c16="http://schemas.microsoft.com/office/drawing/2014/chart" uri="{C3380CC4-5D6E-409C-BE32-E72D297353CC}">
              <c16:uniqueId val="{00000000-A597-4241-A9C8-25FBE305FB93}"/>
            </c:ext>
          </c:extLst>
        </c:ser>
        <c:dLbls>
          <c:showLegendKey val="0"/>
          <c:showVal val="0"/>
          <c:showCatName val="0"/>
          <c:showSerName val="0"/>
          <c:showPercent val="0"/>
          <c:showBubbleSize val="0"/>
        </c:dLbls>
        <c:gapWidth val="150"/>
        <c:axId val="96920704"/>
        <c:axId val="96922240"/>
      </c:barChart>
      <c:catAx>
        <c:axId val="96920704"/>
        <c:scaling>
          <c:orientation val="minMax"/>
        </c:scaling>
        <c:delete val="0"/>
        <c:axPos val="b"/>
        <c:numFmt formatCode="General" sourceLinked="0"/>
        <c:majorTickMark val="none"/>
        <c:minorTickMark val="none"/>
        <c:tickLblPos val="nextTo"/>
        <c:crossAx val="96922240"/>
        <c:crosses val="autoZero"/>
        <c:auto val="1"/>
        <c:lblAlgn val="ctr"/>
        <c:lblOffset val="100"/>
        <c:noMultiLvlLbl val="0"/>
      </c:catAx>
      <c:valAx>
        <c:axId val="96922240"/>
        <c:scaling>
          <c:orientation val="minMax"/>
          <c:max val="100"/>
          <c:min val="0"/>
        </c:scaling>
        <c:delete val="0"/>
        <c:axPos val="l"/>
        <c:majorGridlines/>
        <c:numFmt formatCode="0.0" sourceLinked="1"/>
        <c:majorTickMark val="none"/>
        <c:minorTickMark val="none"/>
        <c:tickLblPos val="nextTo"/>
        <c:crossAx val="96920704"/>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July!$B$18</c:f>
          <c:strCache>
            <c:ptCount val="1"/>
            <c:pt idx="0">
              <c:v>Section 1: DOCUMENTATION STANDARDS </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July!$F$19:$F$23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89B-400D-BDB1-BDCE42EFDDA0}"/>
            </c:ext>
          </c:extLst>
        </c:ser>
        <c:dLbls>
          <c:showLegendKey val="0"/>
          <c:showVal val="0"/>
          <c:showCatName val="0"/>
          <c:showSerName val="0"/>
          <c:showPercent val="0"/>
          <c:showBubbleSize val="0"/>
        </c:dLbls>
        <c:gapWidth val="150"/>
        <c:axId val="97020928"/>
        <c:axId val="97022720"/>
      </c:barChart>
      <c:catAx>
        <c:axId val="97020928"/>
        <c:scaling>
          <c:orientation val="minMax"/>
        </c:scaling>
        <c:delete val="0"/>
        <c:axPos val="b"/>
        <c:numFmt formatCode="General" sourceLinked="0"/>
        <c:majorTickMark val="none"/>
        <c:minorTickMark val="none"/>
        <c:tickLblPos val="nextTo"/>
        <c:crossAx val="97022720"/>
        <c:crosses val="autoZero"/>
        <c:auto val="1"/>
        <c:lblAlgn val="ctr"/>
        <c:lblOffset val="100"/>
        <c:noMultiLvlLbl val="0"/>
      </c:catAx>
      <c:valAx>
        <c:axId val="97022720"/>
        <c:scaling>
          <c:orientation val="minMax"/>
          <c:max val="100"/>
        </c:scaling>
        <c:delete val="0"/>
        <c:axPos val="l"/>
        <c:majorGridlines/>
        <c:numFmt formatCode="0.0" sourceLinked="1"/>
        <c:majorTickMark val="none"/>
        <c:minorTickMark val="none"/>
        <c:tickLblPos val="nextTo"/>
        <c:crossAx val="97020928"/>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July!$F$26:$F$31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9EE-41BB-A83C-EBDB7547A1A0}"/>
            </c:ext>
          </c:extLst>
        </c:ser>
        <c:dLbls>
          <c:showLegendKey val="0"/>
          <c:showVal val="0"/>
          <c:showCatName val="0"/>
          <c:showSerName val="0"/>
          <c:showPercent val="0"/>
          <c:showBubbleSize val="0"/>
        </c:dLbls>
        <c:gapWidth val="150"/>
        <c:axId val="97039488"/>
        <c:axId val="97041024"/>
      </c:barChart>
      <c:catAx>
        <c:axId val="97039488"/>
        <c:scaling>
          <c:orientation val="minMax"/>
        </c:scaling>
        <c:delete val="0"/>
        <c:axPos val="b"/>
        <c:numFmt formatCode="General" sourceLinked="0"/>
        <c:majorTickMark val="none"/>
        <c:minorTickMark val="none"/>
        <c:tickLblPos val="nextTo"/>
        <c:crossAx val="97041024"/>
        <c:crosses val="autoZero"/>
        <c:auto val="1"/>
        <c:lblAlgn val="ctr"/>
        <c:lblOffset val="100"/>
        <c:noMultiLvlLbl val="0"/>
      </c:catAx>
      <c:valAx>
        <c:axId val="97041024"/>
        <c:scaling>
          <c:orientation val="minMax"/>
          <c:max val="100"/>
        </c:scaling>
        <c:delete val="0"/>
        <c:axPos val="l"/>
        <c:majorGridlines/>
        <c:numFmt formatCode="0.0" sourceLinked="1"/>
        <c:majorTickMark val="none"/>
        <c:minorTickMark val="none"/>
        <c:tickLblPos val="nextTo"/>
        <c:crossAx val="97039488"/>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July!$F$32:$F$36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2B8-42E2-B696-0DA4ACF9C3A9}"/>
            </c:ext>
          </c:extLst>
        </c:ser>
        <c:dLbls>
          <c:showLegendKey val="0"/>
          <c:showVal val="0"/>
          <c:showCatName val="0"/>
          <c:showSerName val="0"/>
          <c:showPercent val="0"/>
          <c:showBubbleSize val="0"/>
        </c:dLbls>
        <c:gapWidth val="150"/>
        <c:axId val="97053696"/>
        <c:axId val="97075968"/>
      </c:barChart>
      <c:catAx>
        <c:axId val="97053696"/>
        <c:scaling>
          <c:orientation val="minMax"/>
        </c:scaling>
        <c:delete val="0"/>
        <c:axPos val="b"/>
        <c:numFmt formatCode="General" sourceLinked="0"/>
        <c:majorTickMark val="none"/>
        <c:minorTickMark val="none"/>
        <c:tickLblPos val="nextTo"/>
        <c:crossAx val="97075968"/>
        <c:crosses val="autoZero"/>
        <c:auto val="1"/>
        <c:lblAlgn val="ctr"/>
        <c:lblOffset val="100"/>
        <c:noMultiLvlLbl val="0"/>
      </c:catAx>
      <c:valAx>
        <c:axId val="97075968"/>
        <c:scaling>
          <c:orientation val="minMax"/>
          <c:max val="100"/>
        </c:scaling>
        <c:delete val="0"/>
        <c:axPos val="l"/>
        <c:majorGridlines/>
        <c:numFmt formatCode="0.0" sourceLinked="1"/>
        <c:majorTickMark val="none"/>
        <c:minorTickMark val="none"/>
        <c:tickLblPos val="nextTo"/>
        <c:crossAx val="970536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July!$B$38</c:f>
          <c:strCache>
            <c:ptCount val="1"/>
            <c:pt idx="0">
              <c:v>Section 3: SCORING </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July!$B$39:$B$40</c:f>
              <c:strCache>
                <c:ptCount val="2"/>
                <c:pt idx="0">
                  <c:v>Every individual parameter score correct </c:v>
                </c:pt>
                <c:pt idx="1">
                  <c:v>Total PEWS Score correct on every entry</c:v>
                </c:pt>
              </c:strCache>
            </c:strRef>
          </c:cat>
          <c:val>
            <c:numRef>
              <c:f>July!$F$39:$F$40</c:f>
              <c:numCache>
                <c:formatCode>0.0</c:formatCode>
                <c:ptCount val="2"/>
                <c:pt idx="0">
                  <c:v>0</c:v>
                </c:pt>
                <c:pt idx="1">
                  <c:v>0</c:v>
                </c:pt>
              </c:numCache>
            </c:numRef>
          </c:val>
          <c:extLst>
            <c:ext xmlns:c16="http://schemas.microsoft.com/office/drawing/2014/chart" uri="{C3380CC4-5D6E-409C-BE32-E72D297353CC}">
              <c16:uniqueId val="{00000000-72DE-4FE4-ABDC-32D8237D6389}"/>
            </c:ext>
          </c:extLst>
        </c:ser>
        <c:dLbls>
          <c:showLegendKey val="0"/>
          <c:showVal val="0"/>
          <c:showCatName val="0"/>
          <c:showSerName val="0"/>
          <c:showPercent val="0"/>
          <c:showBubbleSize val="0"/>
        </c:dLbls>
        <c:gapWidth val="150"/>
        <c:axId val="97109120"/>
        <c:axId val="97110656"/>
      </c:barChart>
      <c:catAx>
        <c:axId val="97109120"/>
        <c:scaling>
          <c:orientation val="minMax"/>
        </c:scaling>
        <c:delete val="0"/>
        <c:axPos val="b"/>
        <c:numFmt formatCode="General" sourceLinked="0"/>
        <c:majorTickMark val="none"/>
        <c:minorTickMark val="none"/>
        <c:tickLblPos val="nextTo"/>
        <c:crossAx val="97110656"/>
        <c:crosses val="autoZero"/>
        <c:auto val="1"/>
        <c:lblAlgn val="ctr"/>
        <c:lblOffset val="100"/>
        <c:noMultiLvlLbl val="0"/>
      </c:catAx>
      <c:valAx>
        <c:axId val="97110656"/>
        <c:scaling>
          <c:orientation val="minMax"/>
          <c:max val="100"/>
        </c:scaling>
        <c:delete val="0"/>
        <c:axPos val="l"/>
        <c:majorGridlines/>
        <c:numFmt formatCode="0.0" sourceLinked="1"/>
        <c:majorTickMark val="none"/>
        <c:minorTickMark val="none"/>
        <c:tickLblPos val="nextTo"/>
        <c:crossAx val="971091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July!$B$42</c:f>
          <c:strCache>
            <c:ptCount val="1"/>
            <c:pt idx="0">
              <c:v>Section 4: ESCALATION</c:v>
            </c:pt>
          </c:strCache>
        </c:strRef>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July!$B$43:$B$44</c:f>
              <c:strCache>
                <c:ptCount val="2"/>
                <c:pt idx="0">
                  <c:v>Evidence of Nursing Response to triggers</c:v>
                </c:pt>
                <c:pt idx="1">
                  <c:v>Evidence of Medical Response to requested action or review</c:v>
                </c:pt>
              </c:strCache>
            </c:strRef>
          </c:cat>
          <c:val>
            <c:numRef>
              <c:f>July!$F$43:$F$44</c:f>
              <c:numCache>
                <c:formatCode>0.0</c:formatCode>
                <c:ptCount val="2"/>
                <c:pt idx="0">
                  <c:v>0</c:v>
                </c:pt>
                <c:pt idx="1">
                  <c:v>0</c:v>
                </c:pt>
              </c:numCache>
            </c:numRef>
          </c:val>
          <c:extLst>
            <c:ext xmlns:c16="http://schemas.microsoft.com/office/drawing/2014/chart" uri="{C3380CC4-5D6E-409C-BE32-E72D297353CC}">
              <c16:uniqueId val="{00000000-4895-4BD9-9688-953BC85E8A5F}"/>
            </c:ext>
          </c:extLst>
        </c:ser>
        <c:dLbls>
          <c:showLegendKey val="0"/>
          <c:showVal val="0"/>
          <c:showCatName val="0"/>
          <c:showSerName val="0"/>
          <c:showPercent val="0"/>
          <c:showBubbleSize val="0"/>
        </c:dLbls>
        <c:gapWidth val="150"/>
        <c:axId val="97262592"/>
        <c:axId val="97280768"/>
      </c:barChart>
      <c:catAx>
        <c:axId val="97262592"/>
        <c:scaling>
          <c:orientation val="minMax"/>
        </c:scaling>
        <c:delete val="0"/>
        <c:axPos val="b"/>
        <c:numFmt formatCode="General" sourceLinked="0"/>
        <c:majorTickMark val="none"/>
        <c:minorTickMark val="none"/>
        <c:tickLblPos val="nextTo"/>
        <c:crossAx val="97280768"/>
        <c:crosses val="autoZero"/>
        <c:auto val="1"/>
        <c:lblAlgn val="ctr"/>
        <c:lblOffset val="100"/>
        <c:noMultiLvlLbl val="0"/>
      </c:catAx>
      <c:valAx>
        <c:axId val="97280768"/>
        <c:scaling>
          <c:orientation val="minMax"/>
          <c:max val="100"/>
        </c:scaling>
        <c:delete val="0"/>
        <c:axPos val="l"/>
        <c:majorGridlines/>
        <c:numFmt formatCode="0.0" sourceLinked="1"/>
        <c:majorTickMark val="none"/>
        <c:minorTickMark val="none"/>
        <c:tickLblPos val="nextTo"/>
        <c:crossAx val="9726259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July!$F$47:$F$51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080-41E4-8159-0AF001EBF340}"/>
            </c:ext>
          </c:extLst>
        </c:ser>
        <c:dLbls>
          <c:showLegendKey val="0"/>
          <c:showVal val="0"/>
          <c:showCatName val="0"/>
          <c:showSerName val="0"/>
          <c:showPercent val="0"/>
          <c:showBubbleSize val="0"/>
        </c:dLbls>
        <c:gapWidth val="150"/>
        <c:axId val="97592448"/>
        <c:axId val="97593984"/>
      </c:barChart>
      <c:catAx>
        <c:axId val="97592448"/>
        <c:scaling>
          <c:orientation val="minMax"/>
        </c:scaling>
        <c:delete val="0"/>
        <c:axPos val="b"/>
        <c:numFmt formatCode="General" sourceLinked="0"/>
        <c:majorTickMark val="none"/>
        <c:minorTickMark val="none"/>
        <c:tickLblPos val="nextTo"/>
        <c:crossAx val="97593984"/>
        <c:crosses val="autoZero"/>
        <c:auto val="1"/>
        <c:lblAlgn val="ctr"/>
        <c:lblOffset val="100"/>
        <c:noMultiLvlLbl val="0"/>
      </c:catAx>
      <c:valAx>
        <c:axId val="97593984"/>
        <c:scaling>
          <c:orientation val="minMax"/>
          <c:max val="100"/>
        </c:scaling>
        <c:delete val="0"/>
        <c:axPos val="l"/>
        <c:majorGridlines/>
        <c:numFmt formatCode="0.0" sourceLinked="1"/>
        <c:majorTickMark val="none"/>
        <c:minorTickMark val="none"/>
        <c:tickLblPos val="nextTo"/>
        <c:crossAx val="9759244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July!$C$9</c:f>
              <c:strCache>
                <c:ptCount val="1"/>
                <c:pt idx="0">
                  <c:v>July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July!$B$52:$B$56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July!$F$52:$F$56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D5-4342-8C8D-6A2467F4D5C1}"/>
            </c:ext>
          </c:extLst>
        </c:ser>
        <c:dLbls>
          <c:showLegendKey val="0"/>
          <c:showVal val="0"/>
          <c:showCatName val="0"/>
          <c:showSerName val="0"/>
          <c:showPercent val="0"/>
          <c:showBubbleSize val="0"/>
        </c:dLbls>
        <c:gapWidth val="150"/>
        <c:axId val="97618944"/>
        <c:axId val="97624832"/>
      </c:barChart>
      <c:catAx>
        <c:axId val="97618944"/>
        <c:scaling>
          <c:orientation val="minMax"/>
        </c:scaling>
        <c:delete val="0"/>
        <c:axPos val="b"/>
        <c:numFmt formatCode="General" sourceLinked="0"/>
        <c:majorTickMark val="none"/>
        <c:minorTickMark val="none"/>
        <c:tickLblPos val="nextTo"/>
        <c:crossAx val="97624832"/>
        <c:crosses val="autoZero"/>
        <c:auto val="1"/>
        <c:lblAlgn val="ctr"/>
        <c:lblOffset val="100"/>
        <c:noMultiLvlLbl val="0"/>
      </c:catAx>
      <c:valAx>
        <c:axId val="97624832"/>
        <c:scaling>
          <c:orientation val="minMax"/>
          <c:max val="100"/>
        </c:scaling>
        <c:delete val="0"/>
        <c:axPos val="l"/>
        <c:majorGridlines/>
        <c:numFmt formatCode="0.0" sourceLinked="1"/>
        <c:majorTickMark val="none"/>
        <c:minorTickMark val="none"/>
        <c:tickLblPos val="nextTo"/>
        <c:crossAx val="9761894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Aug!$B$1</c:f>
          <c:strCache>
            <c:ptCount val="1"/>
            <c:pt idx="0">
              <c:v>Audit of PEWS</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Aug!$B$62:$B$64</c:f>
              <c:strCache>
                <c:ptCount val="3"/>
                <c:pt idx="0">
                  <c:v> Documentation Standards</c:v>
                </c:pt>
                <c:pt idx="1">
                  <c:v> Parameters</c:v>
                </c:pt>
                <c:pt idx="2">
                  <c:v> Scoring</c:v>
                </c:pt>
              </c:strCache>
            </c:strRef>
          </c:cat>
          <c:val>
            <c:numRef>
              <c:f>Aug!$C$62:$C$64</c:f>
              <c:numCache>
                <c:formatCode>0.0</c:formatCode>
                <c:ptCount val="3"/>
                <c:pt idx="0">
                  <c:v>0</c:v>
                </c:pt>
                <c:pt idx="1">
                  <c:v>0</c:v>
                </c:pt>
                <c:pt idx="2">
                  <c:v>0</c:v>
                </c:pt>
              </c:numCache>
            </c:numRef>
          </c:val>
          <c:extLst>
            <c:ext xmlns:c16="http://schemas.microsoft.com/office/drawing/2014/chart" uri="{C3380CC4-5D6E-409C-BE32-E72D297353CC}">
              <c16:uniqueId val="{00000000-9527-436B-AC52-61BEF3148B74}"/>
            </c:ext>
          </c:extLst>
        </c:ser>
        <c:dLbls>
          <c:showLegendKey val="0"/>
          <c:showVal val="0"/>
          <c:showCatName val="0"/>
          <c:showSerName val="0"/>
          <c:showPercent val="0"/>
          <c:showBubbleSize val="0"/>
        </c:dLbls>
        <c:gapWidth val="150"/>
        <c:axId val="96650752"/>
        <c:axId val="96652288"/>
      </c:barChart>
      <c:catAx>
        <c:axId val="96650752"/>
        <c:scaling>
          <c:orientation val="minMax"/>
        </c:scaling>
        <c:delete val="0"/>
        <c:axPos val="b"/>
        <c:numFmt formatCode="General" sourceLinked="0"/>
        <c:majorTickMark val="none"/>
        <c:minorTickMark val="none"/>
        <c:tickLblPos val="nextTo"/>
        <c:crossAx val="96652288"/>
        <c:crosses val="autoZero"/>
        <c:auto val="1"/>
        <c:lblAlgn val="ctr"/>
        <c:lblOffset val="100"/>
        <c:noMultiLvlLbl val="0"/>
      </c:catAx>
      <c:valAx>
        <c:axId val="96652288"/>
        <c:scaling>
          <c:orientation val="minMax"/>
          <c:max val="100"/>
        </c:scaling>
        <c:delete val="0"/>
        <c:axPos val="l"/>
        <c:majorGridlines/>
        <c:numFmt formatCode="0.0" sourceLinked="1"/>
        <c:majorTickMark val="none"/>
        <c:minorTickMark val="none"/>
        <c:tickLblPos val="nextTo"/>
        <c:crossAx val="9665075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Aug!$B$1</c:f>
          <c:strCache>
            <c:ptCount val="1"/>
            <c:pt idx="0">
              <c:v>Audit of PEWS</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Aug!$B$65:$B$66</c:f>
              <c:strCache>
                <c:ptCount val="2"/>
                <c:pt idx="0">
                  <c:v>Escalation </c:v>
                </c:pt>
                <c:pt idx="1">
                  <c:v> Variance use</c:v>
                </c:pt>
              </c:strCache>
            </c:strRef>
          </c:cat>
          <c:val>
            <c:numRef>
              <c:f>Aug!$C$65:$C$66</c:f>
              <c:numCache>
                <c:formatCode>0.0</c:formatCode>
                <c:ptCount val="2"/>
                <c:pt idx="0">
                  <c:v>0</c:v>
                </c:pt>
                <c:pt idx="1">
                  <c:v>0</c:v>
                </c:pt>
              </c:numCache>
            </c:numRef>
          </c:val>
          <c:extLst>
            <c:ext xmlns:c16="http://schemas.microsoft.com/office/drawing/2014/chart" uri="{C3380CC4-5D6E-409C-BE32-E72D297353CC}">
              <c16:uniqueId val="{00000000-175F-4704-9E91-AA9795ACE6A0}"/>
            </c:ext>
          </c:extLst>
        </c:ser>
        <c:dLbls>
          <c:showLegendKey val="0"/>
          <c:showVal val="0"/>
          <c:showCatName val="0"/>
          <c:showSerName val="0"/>
          <c:showPercent val="0"/>
          <c:showBubbleSize val="0"/>
        </c:dLbls>
        <c:gapWidth val="150"/>
        <c:axId val="96677248"/>
        <c:axId val="96695424"/>
      </c:barChart>
      <c:catAx>
        <c:axId val="96677248"/>
        <c:scaling>
          <c:orientation val="minMax"/>
        </c:scaling>
        <c:delete val="0"/>
        <c:axPos val="b"/>
        <c:numFmt formatCode="General" sourceLinked="0"/>
        <c:majorTickMark val="none"/>
        <c:minorTickMark val="none"/>
        <c:tickLblPos val="nextTo"/>
        <c:crossAx val="96695424"/>
        <c:crosses val="autoZero"/>
        <c:auto val="1"/>
        <c:lblAlgn val="ctr"/>
        <c:lblOffset val="100"/>
        <c:noMultiLvlLbl val="0"/>
      </c:catAx>
      <c:valAx>
        <c:axId val="96695424"/>
        <c:scaling>
          <c:orientation val="minMax"/>
          <c:max val="100"/>
        </c:scaling>
        <c:delete val="0"/>
        <c:axPos val="l"/>
        <c:majorGridlines/>
        <c:numFmt formatCode="0.0" sourceLinked="1"/>
        <c:majorTickMark val="none"/>
        <c:minorTickMark val="none"/>
        <c:tickLblPos val="nextTo"/>
        <c:crossAx val="9667724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Aug!$B$1</c:f>
          <c:strCache>
            <c:ptCount val="1"/>
            <c:pt idx="0">
              <c:v>Audit of PEWS</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Aug!$B$67</c:f>
              <c:strCache>
                <c:ptCount val="1"/>
                <c:pt idx="0">
                  <c:v>Overall Compliance</c:v>
                </c:pt>
              </c:strCache>
            </c:strRef>
          </c:cat>
          <c:val>
            <c:numRef>
              <c:f>Aug!$C$67</c:f>
              <c:numCache>
                <c:formatCode>0.0</c:formatCode>
                <c:ptCount val="1"/>
                <c:pt idx="0">
                  <c:v>0</c:v>
                </c:pt>
              </c:numCache>
            </c:numRef>
          </c:val>
          <c:extLst>
            <c:ext xmlns:c16="http://schemas.microsoft.com/office/drawing/2014/chart" uri="{C3380CC4-5D6E-409C-BE32-E72D297353CC}">
              <c16:uniqueId val="{00000000-2FCE-4D54-9DD6-EFB9C256E994}"/>
            </c:ext>
          </c:extLst>
        </c:ser>
        <c:dLbls>
          <c:showLegendKey val="0"/>
          <c:showVal val="0"/>
          <c:showCatName val="0"/>
          <c:showSerName val="0"/>
          <c:showPercent val="0"/>
          <c:showBubbleSize val="0"/>
        </c:dLbls>
        <c:gapWidth val="150"/>
        <c:axId val="96716288"/>
        <c:axId val="96717824"/>
      </c:barChart>
      <c:catAx>
        <c:axId val="96716288"/>
        <c:scaling>
          <c:orientation val="minMax"/>
        </c:scaling>
        <c:delete val="0"/>
        <c:axPos val="b"/>
        <c:numFmt formatCode="General" sourceLinked="0"/>
        <c:majorTickMark val="none"/>
        <c:minorTickMark val="none"/>
        <c:tickLblPos val="nextTo"/>
        <c:crossAx val="96717824"/>
        <c:crosses val="autoZero"/>
        <c:auto val="1"/>
        <c:lblAlgn val="ctr"/>
        <c:lblOffset val="100"/>
        <c:noMultiLvlLbl val="0"/>
      </c:catAx>
      <c:valAx>
        <c:axId val="96717824"/>
        <c:scaling>
          <c:orientation val="minMax"/>
          <c:max val="100"/>
          <c:min val="0"/>
        </c:scaling>
        <c:delete val="0"/>
        <c:axPos val="l"/>
        <c:majorGridlines/>
        <c:numFmt formatCode="0.0" sourceLinked="1"/>
        <c:majorTickMark val="none"/>
        <c:minorTickMark val="none"/>
        <c:tickLblPos val="nextTo"/>
        <c:crossAx val="9671628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Aug!$B$18</c:f>
          <c:strCache>
            <c:ptCount val="1"/>
            <c:pt idx="0">
              <c:v>Section 1: DOCUMENTATION STANDARDS </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Aug!$F$19:$F$23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E18-43B9-B01A-F466A444E001}"/>
            </c:ext>
          </c:extLst>
        </c:ser>
        <c:dLbls>
          <c:showLegendKey val="0"/>
          <c:showVal val="0"/>
          <c:showCatName val="0"/>
          <c:showSerName val="0"/>
          <c:showPercent val="0"/>
          <c:showBubbleSize val="0"/>
        </c:dLbls>
        <c:gapWidth val="150"/>
        <c:axId val="96812416"/>
        <c:axId val="96846976"/>
      </c:barChart>
      <c:catAx>
        <c:axId val="96812416"/>
        <c:scaling>
          <c:orientation val="minMax"/>
        </c:scaling>
        <c:delete val="0"/>
        <c:axPos val="b"/>
        <c:numFmt formatCode="General" sourceLinked="0"/>
        <c:majorTickMark val="none"/>
        <c:minorTickMark val="none"/>
        <c:tickLblPos val="nextTo"/>
        <c:crossAx val="96846976"/>
        <c:crosses val="autoZero"/>
        <c:auto val="1"/>
        <c:lblAlgn val="ctr"/>
        <c:lblOffset val="100"/>
        <c:noMultiLvlLbl val="0"/>
      </c:catAx>
      <c:valAx>
        <c:axId val="96846976"/>
        <c:scaling>
          <c:orientation val="minMax"/>
          <c:max val="100"/>
        </c:scaling>
        <c:delete val="0"/>
        <c:axPos val="l"/>
        <c:majorGridlines/>
        <c:numFmt formatCode="0.0" sourceLinked="1"/>
        <c:majorTickMark val="none"/>
        <c:minorTickMark val="none"/>
        <c:tickLblPos val="nextTo"/>
        <c:crossAx val="96812416"/>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Aug!$F$26:$F$31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C7-46A7-A2AC-5D54BD1E8B72}"/>
            </c:ext>
          </c:extLst>
        </c:ser>
        <c:dLbls>
          <c:showLegendKey val="0"/>
          <c:showVal val="0"/>
          <c:showCatName val="0"/>
          <c:showSerName val="0"/>
          <c:showPercent val="0"/>
          <c:showBubbleSize val="0"/>
        </c:dLbls>
        <c:gapWidth val="150"/>
        <c:axId val="97916416"/>
        <c:axId val="97917952"/>
      </c:barChart>
      <c:catAx>
        <c:axId val="97916416"/>
        <c:scaling>
          <c:orientation val="minMax"/>
        </c:scaling>
        <c:delete val="0"/>
        <c:axPos val="b"/>
        <c:numFmt formatCode="General" sourceLinked="0"/>
        <c:majorTickMark val="none"/>
        <c:minorTickMark val="none"/>
        <c:tickLblPos val="nextTo"/>
        <c:crossAx val="97917952"/>
        <c:crosses val="autoZero"/>
        <c:auto val="1"/>
        <c:lblAlgn val="ctr"/>
        <c:lblOffset val="100"/>
        <c:noMultiLvlLbl val="0"/>
      </c:catAx>
      <c:valAx>
        <c:axId val="97917952"/>
        <c:scaling>
          <c:orientation val="minMax"/>
          <c:max val="100"/>
        </c:scaling>
        <c:delete val="0"/>
        <c:axPos val="l"/>
        <c:majorGridlines/>
        <c:numFmt formatCode="0.0" sourceLinked="1"/>
        <c:majorTickMark val="none"/>
        <c:minorTickMark val="none"/>
        <c:tickLblPos val="nextTo"/>
        <c:crossAx val="97916416"/>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Aug!$F$32:$F$36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0EE-4B0F-BCBD-95799483EA97}"/>
            </c:ext>
          </c:extLst>
        </c:ser>
        <c:dLbls>
          <c:showLegendKey val="0"/>
          <c:showVal val="0"/>
          <c:showCatName val="0"/>
          <c:showSerName val="0"/>
          <c:showPercent val="0"/>
          <c:showBubbleSize val="0"/>
        </c:dLbls>
        <c:gapWidth val="150"/>
        <c:axId val="97938816"/>
        <c:axId val="97961088"/>
      </c:barChart>
      <c:catAx>
        <c:axId val="97938816"/>
        <c:scaling>
          <c:orientation val="minMax"/>
        </c:scaling>
        <c:delete val="0"/>
        <c:axPos val="b"/>
        <c:numFmt formatCode="General" sourceLinked="0"/>
        <c:majorTickMark val="none"/>
        <c:minorTickMark val="none"/>
        <c:tickLblPos val="nextTo"/>
        <c:crossAx val="97961088"/>
        <c:crosses val="autoZero"/>
        <c:auto val="1"/>
        <c:lblAlgn val="ctr"/>
        <c:lblOffset val="100"/>
        <c:noMultiLvlLbl val="0"/>
      </c:catAx>
      <c:valAx>
        <c:axId val="97961088"/>
        <c:scaling>
          <c:orientation val="minMax"/>
          <c:max val="100"/>
        </c:scaling>
        <c:delete val="0"/>
        <c:axPos val="l"/>
        <c:majorGridlines/>
        <c:numFmt formatCode="0.0" sourceLinked="1"/>
        <c:majorTickMark val="none"/>
        <c:minorTickMark val="none"/>
        <c:tickLblPos val="nextTo"/>
        <c:crossAx val="9793881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Aug!$B$38</c:f>
          <c:strCache>
            <c:ptCount val="1"/>
            <c:pt idx="0">
              <c:v>Section 3: SCORING </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Aug!$B$39:$B$40</c:f>
              <c:strCache>
                <c:ptCount val="2"/>
                <c:pt idx="0">
                  <c:v>Every individual parameter score correct </c:v>
                </c:pt>
                <c:pt idx="1">
                  <c:v>Total PEWS Score correct on every entry</c:v>
                </c:pt>
              </c:strCache>
            </c:strRef>
          </c:cat>
          <c:val>
            <c:numRef>
              <c:f>Aug!$F$39:$F$40</c:f>
              <c:numCache>
                <c:formatCode>0.0</c:formatCode>
                <c:ptCount val="2"/>
                <c:pt idx="0">
                  <c:v>0</c:v>
                </c:pt>
                <c:pt idx="1">
                  <c:v>0</c:v>
                </c:pt>
              </c:numCache>
            </c:numRef>
          </c:val>
          <c:extLst>
            <c:ext xmlns:c16="http://schemas.microsoft.com/office/drawing/2014/chart" uri="{C3380CC4-5D6E-409C-BE32-E72D297353CC}">
              <c16:uniqueId val="{00000000-FA24-4F48-931F-7175FFBB61EE}"/>
            </c:ext>
          </c:extLst>
        </c:ser>
        <c:dLbls>
          <c:showLegendKey val="0"/>
          <c:showVal val="0"/>
          <c:showCatName val="0"/>
          <c:showSerName val="0"/>
          <c:showPercent val="0"/>
          <c:showBubbleSize val="0"/>
        </c:dLbls>
        <c:gapWidth val="150"/>
        <c:axId val="97650176"/>
        <c:axId val="97651712"/>
      </c:barChart>
      <c:catAx>
        <c:axId val="97650176"/>
        <c:scaling>
          <c:orientation val="minMax"/>
        </c:scaling>
        <c:delete val="0"/>
        <c:axPos val="b"/>
        <c:numFmt formatCode="General" sourceLinked="0"/>
        <c:majorTickMark val="none"/>
        <c:minorTickMark val="none"/>
        <c:tickLblPos val="nextTo"/>
        <c:crossAx val="97651712"/>
        <c:crosses val="autoZero"/>
        <c:auto val="1"/>
        <c:lblAlgn val="ctr"/>
        <c:lblOffset val="100"/>
        <c:noMultiLvlLbl val="0"/>
      </c:catAx>
      <c:valAx>
        <c:axId val="97651712"/>
        <c:scaling>
          <c:orientation val="minMax"/>
          <c:max val="100"/>
        </c:scaling>
        <c:delete val="0"/>
        <c:axPos val="l"/>
        <c:majorGridlines/>
        <c:numFmt formatCode="0.0" sourceLinked="1"/>
        <c:majorTickMark val="none"/>
        <c:minorTickMark val="none"/>
        <c:tickLblPos val="nextTo"/>
        <c:crossAx val="9765017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Aug!$B$42</c:f>
          <c:strCache>
            <c:ptCount val="1"/>
            <c:pt idx="0">
              <c:v>Section 4: ESCALATION</c:v>
            </c:pt>
          </c:strCache>
        </c:strRef>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Aug!$B$43:$B$44</c:f>
              <c:strCache>
                <c:ptCount val="2"/>
                <c:pt idx="0">
                  <c:v>Evidence of Nursing Response to triggers</c:v>
                </c:pt>
                <c:pt idx="1">
                  <c:v>Evidence of Medical Response to requested action or review</c:v>
                </c:pt>
              </c:strCache>
            </c:strRef>
          </c:cat>
          <c:val>
            <c:numRef>
              <c:f>Aug!$F$43:$F$44</c:f>
              <c:numCache>
                <c:formatCode>0.0</c:formatCode>
                <c:ptCount val="2"/>
                <c:pt idx="0">
                  <c:v>0</c:v>
                </c:pt>
                <c:pt idx="1">
                  <c:v>0</c:v>
                </c:pt>
              </c:numCache>
            </c:numRef>
          </c:val>
          <c:extLst>
            <c:ext xmlns:c16="http://schemas.microsoft.com/office/drawing/2014/chart" uri="{C3380CC4-5D6E-409C-BE32-E72D297353CC}">
              <c16:uniqueId val="{00000000-A7A4-43C2-AEEF-D1E6B61FE3EA}"/>
            </c:ext>
          </c:extLst>
        </c:ser>
        <c:dLbls>
          <c:showLegendKey val="0"/>
          <c:showVal val="0"/>
          <c:showCatName val="0"/>
          <c:showSerName val="0"/>
          <c:showPercent val="0"/>
          <c:showBubbleSize val="0"/>
        </c:dLbls>
        <c:gapWidth val="150"/>
        <c:axId val="97697152"/>
        <c:axId val="97703040"/>
      </c:barChart>
      <c:catAx>
        <c:axId val="97697152"/>
        <c:scaling>
          <c:orientation val="minMax"/>
        </c:scaling>
        <c:delete val="0"/>
        <c:axPos val="b"/>
        <c:numFmt formatCode="General" sourceLinked="0"/>
        <c:majorTickMark val="none"/>
        <c:minorTickMark val="none"/>
        <c:tickLblPos val="nextTo"/>
        <c:crossAx val="97703040"/>
        <c:crosses val="autoZero"/>
        <c:auto val="1"/>
        <c:lblAlgn val="ctr"/>
        <c:lblOffset val="100"/>
        <c:noMultiLvlLbl val="0"/>
      </c:catAx>
      <c:valAx>
        <c:axId val="97703040"/>
        <c:scaling>
          <c:orientation val="minMax"/>
          <c:max val="100"/>
        </c:scaling>
        <c:delete val="0"/>
        <c:axPos val="l"/>
        <c:majorGridlines/>
        <c:numFmt formatCode="0.0" sourceLinked="1"/>
        <c:majorTickMark val="none"/>
        <c:minorTickMark val="none"/>
        <c:tickLblPos val="nextTo"/>
        <c:crossAx val="9769715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Aug!$F$47:$F$51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867-4493-9BEA-01B861E3CB96}"/>
            </c:ext>
          </c:extLst>
        </c:ser>
        <c:dLbls>
          <c:showLegendKey val="0"/>
          <c:showVal val="0"/>
          <c:showCatName val="0"/>
          <c:showSerName val="0"/>
          <c:showPercent val="0"/>
          <c:showBubbleSize val="0"/>
        </c:dLbls>
        <c:gapWidth val="150"/>
        <c:axId val="97728000"/>
        <c:axId val="97729536"/>
      </c:barChart>
      <c:catAx>
        <c:axId val="97728000"/>
        <c:scaling>
          <c:orientation val="minMax"/>
        </c:scaling>
        <c:delete val="0"/>
        <c:axPos val="b"/>
        <c:numFmt formatCode="General" sourceLinked="0"/>
        <c:majorTickMark val="none"/>
        <c:minorTickMark val="none"/>
        <c:tickLblPos val="nextTo"/>
        <c:crossAx val="97729536"/>
        <c:crosses val="autoZero"/>
        <c:auto val="1"/>
        <c:lblAlgn val="ctr"/>
        <c:lblOffset val="100"/>
        <c:noMultiLvlLbl val="0"/>
      </c:catAx>
      <c:valAx>
        <c:axId val="97729536"/>
        <c:scaling>
          <c:orientation val="minMax"/>
          <c:max val="100"/>
        </c:scaling>
        <c:delete val="0"/>
        <c:axPos val="l"/>
        <c:majorGridlines/>
        <c:numFmt formatCode="0.0" sourceLinked="1"/>
        <c:majorTickMark val="none"/>
        <c:minorTickMark val="none"/>
        <c:tickLblPos val="nextTo"/>
        <c:crossAx val="9772800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Aug!$C$9</c:f>
              <c:strCache>
                <c:ptCount val="1"/>
                <c:pt idx="0">
                  <c:v>Aug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Aug!$B$52:$B$56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Aug!$F$52:$F$56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D7-4C3A-86FD-38A1F05F26CC}"/>
            </c:ext>
          </c:extLst>
        </c:ser>
        <c:dLbls>
          <c:showLegendKey val="0"/>
          <c:showVal val="0"/>
          <c:showCatName val="0"/>
          <c:showSerName val="0"/>
          <c:showPercent val="0"/>
          <c:showBubbleSize val="0"/>
        </c:dLbls>
        <c:gapWidth val="150"/>
        <c:axId val="97754496"/>
        <c:axId val="97768576"/>
      </c:barChart>
      <c:catAx>
        <c:axId val="97754496"/>
        <c:scaling>
          <c:orientation val="minMax"/>
        </c:scaling>
        <c:delete val="0"/>
        <c:axPos val="b"/>
        <c:numFmt formatCode="General" sourceLinked="0"/>
        <c:majorTickMark val="none"/>
        <c:minorTickMark val="none"/>
        <c:tickLblPos val="nextTo"/>
        <c:crossAx val="97768576"/>
        <c:crosses val="autoZero"/>
        <c:auto val="1"/>
        <c:lblAlgn val="ctr"/>
        <c:lblOffset val="100"/>
        <c:noMultiLvlLbl val="0"/>
      </c:catAx>
      <c:valAx>
        <c:axId val="97768576"/>
        <c:scaling>
          <c:orientation val="minMax"/>
          <c:max val="100"/>
        </c:scaling>
        <c:delete val="0"/>
        <c:axPos val="l"/>
        <c:majorGridlines/>
        <c:numFmt formatCode="0.0" sourceLinked="1"/>
        <c:majorTickMark val="none"/>
        <c:minorTickMark val="none"/>
        <c:tickLblPos val="nextTo"/>
        <c:crossAx val="977544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Sept!$B$1</c:f>
          <c:strCache>
            <c:ptCount val="1"/>
            <c:pt idx="0">
              <c:v>Audit of PEWS</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Sept!$B$62:$B$64</c:f>
              <c:strCache>
                <c:ptCount val="3"/>
                <c:pt idx="0">
                  <c:v> Documentation Standards</c:v>
                </c:pt>
                <c:pt idx="1">
                  <c:v> Parameters</c:v>
                </c:pt>
                <c:pt idx="2">
                  <c:v> Scoring</c:v>
                </c:pt>
              </c:strCache>
            </c:strRef>
          </c:cat>
          <c:val>
            <c:numRef>
              <c:f>Sept!$C$62:$C$64</c:f>
              <c:numCache>
                <c:formatCode>0.0</c:formatCode>
                <c:ptCount val="3"/>
                <c:pt idx="0">
                  <c:v>0</c:v>
                </c:pt>
                <c:pt idx="1">
                  <c:v>0</c:v>
                </c:pt>
                <c:pt idx="2">
                  <c:v>0</c:v>
                </c:pt>
              </c:numCache>
            </c:numRef>
          </c:val>
          <c:extLst>
            <c:ext xmlns:c16="http://schemas.microsoft.com/office/drawing/2014/chart" uri="{C3380CC4-5D6E-409C-BE32-E72D297353CC}">
              <c16:uniqueId val="{00000000-4A2E-424E-B7BE-9D0EF3667AAF}"/>
            </c:ext>
          </c:extLst>
        </c:ser>
        <c:dLbls>
          <c:showLegendKey val="0"/>
          <c:showVal val="0"/>
          <c:showCatName val="0"/>
          <c:showSerName val="0"/>
          <c:showPercent val="0"/>
          <c:showBubbleSize val="0"/>
        </c:dLbls>
        <c:gapWidth val="150"/>
        <c:axId val="97888128"/>
        <c:axId val="97889664"/>
      </c:barChart>
      <c:catAx>
        <c:axId val="97888128"/>
        <c:scaling>
          <c:orientation val="minMax"/>
        </c:scaling>
        <c:delete val="0"/>
        <c:axPos val="b"/>
        <c:numFmt formatCode="General" sourceLinked="0"/>
        <c:majorTickMark val="none"/>
        <c:minorTickMark val="none"/>
        <c:tickLblPos val="nextTo"/>
        <c:crossAx val="97889664"/>
        <c:crosses val="autoZero"/>
        <c:auto val="1"/>
        <c:lblAlgn val="ctr"/>
        <c:lblOffset val="100"/>
        <c:noMultiLvlLbl val="0"/>
      </c:catAx>
      <c:valAx>
        <c:axId val="97889664"/>
        <c:scaling>
          <c:orientation val="minMax"/>
          <c:max val="100"/>
        </c:scaling>
        <c:delete val="0"/>
        <c:axPos val="l"/>
        <c:majorGridlines/>
        <c:numFmt formatCode="0.0" sourceLinked="1"/>
        <c:majorTickMark val="none"/>
        <c:minorTickMark val="none"/>
        <c:tickLblPos val="nextTo"/>
        <c:crossAx val="9788812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Sept!$B$1</c:f>
          <c:strCache>
            <c:ptCount val="1"/>
            <c:pt idx="0">
              <c:v>Audit of PEWS</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Sept!$B$65:$B$66</c:f>
              <c:strCache>
                <c:ptCount val="2"/>
                <c:pt idx="0">
                  <c:v>Escalation </c:v>
                </c:pt>
                <c:pt idx="1">
                  <c:v> Variance use</c:v>
                </c:pt>
              </c:strCache>
            </c:strRef>
          </c:cat>
          <c:val>
            <c:numRef>
              <c:f>Sept!$C$65:$C$66</c:f>
              <c:numCache>
                <c:formatCode>0.0</c:formatCode>
                <c:ptCount val="2"/>
                <c:pt idx="0">
                  <c:v>0</c:v>
                </c:pt>
                <c:pt idx="1">
                  <c:v>0</c:v>
                </c:pt>
              </c:numCache>
            </c:numRef>
          </c:val>
          <c:extLst>
            <c:ext xmlns:c16="http://schemas.microsoft.com/office/drawing/2014/chart" uri="{C3380CC4-5D6E-409C-BE32-E72D297353CC}">
              <c16:uniqueId val="{00000000-63BA-4AAF-A2E1-D04357D4D6F4}"/>
            </c:ext>
          </c:extLst>
        </c:ser>
        <c:dLbls>
          <c:showLegendKey val="0"/>
          <c:showVal val="0"/>
          <c:showCatName val="0"/>
          <c:showSerName val="0"/>
          <c:showPercent val="0"/>
          <c:showBubbleSize val="0"/>
        </c:dLbls>
        <c:gapWidth val="150"/>
        <c:axId val="98254848"/>
        <c:axId val="98256384"/>
      </c:barChart>
      <c:catAx>
        <c:axId val="98254848"/>
        <c:scaling>
          <c:orientation val="minMax"/>
        </c:scaling>
        <c:delete val="0"/>
        <c:axPos val="b"/>
        <c:numFmt formatCode="General" sourceLinked="0"/>
        <c:majorTickMark val="none"/>
        <c:minorTickMark val="none"/>
        <c:tickLblPos val="nextTo"/>
        <c:crossAx val="98256384"/>
        <c:crosses val="autoZero"/>
        <c:auto val="1"/>
        <c:lblAlgn val="ctr"/>
        <c:lblOffset val="100"/>
        <c:noMultiLvlLbl val="0"/>
      </c:catAx>
      <c:valAx>
        <c:axId val="98256384"/>
        <c:scaling>
          <c:orientation val="minMax"/>
          <c:max val="100"/>
        </c:scaling>
        <c:delete val="0"/>
        <c:axPos val="l"/>
        <c:majorGridlines/>
        <c:numFmt formatCode="0.0" sourceLinked="1"/>
        <c:majorTickMark val="none"/>
        <c:minorTickMark val="none"/>
        <c:tickLblPos val="nextTo"/>
        <c:crossAx val="9825484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Sept!$B$1</c:f>
          <c:strCache>
            <c:ptCount val="1"/>
            <c:pt idx="0">
              <c:v>Audit of PEWS</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Sept!$B$67</c:f>
              <c:strCache>
                <c:ptCount val="1"/>
                <c:pt idx="0">
                  <c:v>Overall Compliance</c:v>
                </c:pt>
              </c:strCache>
            </c:strRef>
          </c:cat>
          <c:val>
            <c:numRef>
              <c:f>Sept!$C$67</c:f>
              <c:numCache>
                <c:formatCode>0.0</c:formatCode>
                <c:ptCount val="1"/>
                <c:pt idx="0">
                  <c:v>0</c:v>
                </c:pt>
              </c:numCache>
            </c:numRef>
          </c:val>
          <c:extLst>
            <c:ext xmlns:c16="http://schemas.microsoft.com/office/drawing/2014/chart" uri="{C3380CC4-5D6E-409C-BE32-E72D297353CC}">
              <c16:uniqueId val="{00000000-B631-4331-B3EE-F3E2EB605F23}"/>
            </c:ext>
          </c:extLst>
        </c:ser>
        <c:dLbls>
          <c:showLegendKey val="0"/>
          <c:showVal val="0"/>
          <c:showCatName val="0"/>
          <c:showSerName val="0"/>
          <c:showPercent val="0"/>
          <c:showBubbleSize val="0"/>
        </c:dLbls>
        <c:gapWidth val="150"/>
        <c:axId val="98285440"/>
        <c:axId val="98286976"/>
      </c:barChart>
      <c:catAx>
        <c:axId val="98285440"/>
        <c:scaling>
          <c:orientation val="minMax"/>
        </c:scaling>
        <c:delete val="0"/>
        <c:axPos val="b"/>
        <c:numFmt formatCode="General" sourceLinked="0"/>
        <c:majorTickMark val="none"/>
        <c:minorTickMark val="none"/>
        <c:tickLblPos val="nextTo"/>
        <c:crossAx val="98286976"/>
        <c:crosses val="autoZero"/>
        <c:auto val="1"/>
        <c:lblAlgn val="ctr"/>
        <c:lblOffset val="100"/>
        <c:noMultiLvlLbl val="0"/>
      </c:catAx>
      <c:valAx>
        <c:axId val="98286976"/>
        <c:scaling>
          <c:orientation val="minMax"/>
          <c:max val="100"/>
          <c:min val="0"/>
        </c:scaling>
        <c:delete val="0"/>
        <c:axPos val="l"/>
        <c:majorGridlines/>
        <c:numFmt formatCode="0.0" sourceLinked="1"/>
        <c:majorTickMark val="none"/>
        <c:minorTickMark val="none"/>
        <c:tickLblPos val="nextTo"/>
        <c:crossAx val="98285440"/>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Sept!$B$18</c:f>
          <c:strCache>
            <c:ptCount val="1"/>
            <c:pt idx="0">
              <c:v>Section 1: DOCUMENTATION STANDARDS </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Sept!$F$19:$F$23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9FB-4EA2-A932-2C3C70D396AF}"/>
            </c:ext>
          </c:extLst>
        </c:ser>
        <c:dLbls>
          <c:showLegendKey val="0"/>
          <c:showVal val="0"/>
          <c:showCatName val="0"/>
          <c:showSerName val="0"/>
          <c:showPercent val="0"/>
          <c:showBubbleSize val="0"/>
        </c:dLbls>
        <c:gapWidth val="150"/>
        <c:axId val="98078720"/>
        <c:axId val="98080256"/>
      </c:barChart>
      <c:catAx>
        <c:axId val="98078720"/>
        <c:scaling>
          <c:orientation val="minMax"/>
        </c:scaling>
        <c:delete val="0"/>
        <c:axPos val="b"/>
        <c:numFmt formatCode="General" sourceLinked="0"/>
        <c:majorTickMark val="none"/>
        <c:minorTickMark val="none"/>
        <c:tickLblPos val="nextTo"/>
        <c:crossAx val="98080256"/>
        <c:crosses val="autoZero"/>
        <c:auto val="1"/>
        <c:lblAlgn val="ctr"/>
        <c:lblOffset val="100"/>
        <c:noMultiLvlLbl val="0"/>
      </c:catAx>
      <c:valAx>
        <c:axId val="98080256"/>
        <c:scaling>
          <c:orientation val="minMax"/>
          <c:max val="100"/>
        </c:scaling>
        <c:delete val="0"/>
        <c:axPos val="l"/>
        <c:majorGridlines/>
        <c:numFmt formatCode="0.0" sourceLinked="1"/>
        <c:majorTickMark val="none"/>
        <c:minorTickMark val="none"/>
        <c:tickLblPos val="nextTo"/>
        <c:crossAx val="98078720"/>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Sept!$F$26:$F$31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66E-4C35-8DF3-9E80D0A6C852}"/>
            </c:ext>
          </c:extLst>
        </c:ser>
        <c:dLbls>
          <c:showLegendKey val="0"/>
          <c:showVal val="0"/>
          <c:showCatName val="0"/>
          <c:showSerName val="0"/>
          <c:showPercent val="0"/>
          <c:showBubbleSize val="0"/>
        </c:dLbls>
        <c:gapWidth val="150"/>
        <c:axId val="98097024"/>
        <c:axId val="98098560"/>
      </c:barChart>
      <c:catAx>
        <c:axId val="98097024"/>
        <c:scaling>
          <c:orientation val="minMax"/>
        </c:scaling>
        <c:delete val="0"/>
        <c:axPos val="b"/>
        <c:numFmt formatCode="General" sourceLinked="0"/>
        <c:majorTickMark val="none"/>
        <c:minorTickMark val="none"/>
        <c:tickLblPos val="nextTo"/>
        <c:crossAx val="98098560"/>
        <c:crosses val="autoZero"/>
        <c:auto val="1"/>
        <c:lblAlgn val="ctr"/>
        <c:lblOffset val="100"/>
        <c:noMultiLvlLbl val="0"/>
      </c:catAx>
      <c:valAx>
        <c:axId val="98098560"/>
        <c:scaling>
          <c:orientation val="minMax"/>
          <c:max val="100"/>
        </c:scaling>
        <c:delete val="0"/>
        <c:axPos val="l"/>
        <c:majorGridlines/>
        <c:numFmt formatCode="0.0" sourceLinked="1"/>
        <c:majorTickMark val="none"/>
        <c:minorTickMark val="none"/>
        <c:tickLblPos val="nextTo"/>
        <c:crossAx val="98097024"/>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Sept!$F$32:$F$36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3A1-4FA0-A27F-4C3775B8C69B}"/>
            </c:ext>
          </c:extLst>
        </c:ser>
        <c:dLbls>
          <c:showLegendKey val="0"/>
          <c:showVal val="0"/>
          <c:showCatName val="0"/>
          <c:showSerName val="0"/>
          <c:showPercent val="0"/>
          <c:showBubbleSize val="0"/>
        </c:dLbls>
        <c:gapWidth val="150"/>
        <c:axId val="98136064"/>
        <c:axId val="98137600"/>
      </c:barChart>
      <c:catAx>
        <c:axId val="98136064"/>
        <c:scaling>
          <c:orientation val="minMax"/>
        </c:scaling>
        <c:delete val="0"/>
        <c:axPos val="b"/>
        <c:numFmt formatCode="General" sourceLinked="0"/>
        <c:majorTickMark val="none"/>
        <c:minorTickMark val="none"/>
        <c:tickLblPos val="nextTo"/>
        <c:crossAx val="98137600"/>
        <c:crosses val="autoZero"/>
        <c:auto val="1"/>
        <c:lblAlgn val="ctr"/>
        <c:lblOffset val="100"/>
        <c:noMultiLvlLbl val="0"/>
      </c:catAx>
      <c:valAx>
        <c:axId val="98137600"/>
        <c:scaling>
          <c:orientation val="minMax"/>
          <c:max val="100"/>
        </c:scaling>
        <c:delete val="0"/>
        <c:axPos val="l"/>
        <c:majorGridlines/>
        <c:numFmt formatCode="0.0" sourceLinked="1"/>
        <c:majorTickMark val="none"/>
        <c:minorTickMark val="none"/>
        <c:tickLblPos val="nextTo"/>
        <c:crossAx val="9813606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Sept!$B$38</c:f>
          <c:strCache>
            <c:ptCount val="1"/>
            <c:pt idx="0">
              <c:v>Section 3: SCORING </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Sept!$B$39:$B$40</c:f>
              <c:strCache>
                <c:ptCount val="2"/>
                <c:pt idx="0">
                  <c:v>Every individual parameter score correct </c:v>
                </c:pt>
                <c:pt idx="1">
                  <c:v>Total PEWS Score correct on every entry</c:v>
                </c:pt>
              </c:strCache>
            </c:strRef>
          </c:cat>
          <c:val>
            <c:numRef>
              <c:f>Sept!$F$39:$F$40</c:f>
              <c:numCache>
                <c:formatCode>0.0</c:formatCode>
                <c:ptCount val="2"/>
                <c:pt idx="0">
                  <c:v>0</c:v>
                </c:pt>
                <c:pt idx="1">
                  <c:v>0</c:v>
                </c:pt>
              </c:numCache>
            </c:numRef>
          </c:val>
          <c:extLst>
            <c:ext xmlns:c16="http://schemas.microsoft.com/office/drawing/2014/chart" uri="{C3380CC4-5D6E-409C-BE32-E72D297353CC}">
              <c16:uniqueId val="{00000000-6BE8-47FC-9AD3-03CBBDAC608E}"/>
            </c:ext>
          </c:extLst>
        </c:ser>
        <c:dLbls>
          <c:showLegendKey val="0"/>
          <c:showVal val="0"/>
          <c:showCatName val="0"/>
          <c:showSerName val="0"/>
          <c:showPercent val="0"/>
          <c:showBubbleSize val="0"/>
        </c:dLbls>
        <c:gapWidth val="150"/>
        <c:axId val="98146176"/>
        <c:axId val="98147712"/>
      </c:barChart>
      <c:catAx>
        <c:axId val="98146176"/>
        <c:scaling>
          <c:orientation val="minMax"/>
        </c:scaling>
        <c:delete val="0"/>
        <c:axPos val="b"/>
        <c:numFmt formatCode="General" sourceLinked="0"/>
        <c:majorTickMark val="none"/>
        <c:minorTickMark val="none"/>
        <c:tickLblPos val="nextTo"/>
        <c:crossAx val="98147712"/>
        <c:crosses val="autoZero"/>
        <c:auto val="1"/>
        <c:lblAlgn val="ctr"/>
        <c:lblOffset val="100"/>
        <c:noMultiLvlLbl val="0"/>
      </c:catAx>
      <c:valAx>
        <c:axId val="98147712"/>
        <c:scaling>
          <c:orientation val="minMax"/>
          <c:max val="100"/>
        </c:scaling>
        <c:delete val="0"/>
        <c:axPos val="l"/>
        <c:majorGridlines/>
        <c:numFmt formatCode="0.0" sourceLinked="1"/>
        <c:majorTickMark val="none"/>
        <c:minorTickMark val="none"/>
        <c:tickLblPos val="nextTo"/>
        <c:crossAx val="9814617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Sept!$B$42</c:f>
          <c:strCache>
            <c:ptCount val="1"/>
            <c:pt idx="0">
              <c:v>Section 4: ESCALATION</c:v>
            </c:pt>
          </c:strCache>
        </c:strRef>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Sept!$B$43:$B$44</c:f>
              <c:strCache>
                <c:ptCount val="2"/>
                <c:pt idx="0">
                  <c:v>Evidence of Nursing Response to triggers</c:v>
                </c:pt>
                <c:pt idx="1">
                  <c:v>Evidence of Medical Response to requested action or review</c:v>
                </c:pt>
              </c:strCache>
            </c:strRef>
          </c:cat>
          <c:val>
            <c:numRef>
              <c:f>Sept!$F$43:$F$44</c:f>
              <c:numCache>
                <c:formatCode>0.0</c:formatCode>
                <c:ptCount val="2"/>
                <c:pt idx="0">
                  <c:v>0</c:v>
                </c:pt>
                <c:pt idx="1">
                  <c:v>0</c:v>
                </c:pt>
              </c:numCache>
            </c:numRef>
          </c:val>
          <c:extLst>
            <c:ext xmlns:c16="http://schemas.microsoft.com/office/drawing/2014/chart" uri="{C3380CC4-5D6E-409C-BE32-E72D297353CC}">
              <c16:uniqueId val="{00000000-1418-441B-84EA-3DD00284EF58}"/>
            </c:ext>
          </c:extLst>
        </c:ser>
        <c:dLbls>
          <c:showLegendKey val="0"/>
          <c:showVal val="0"/>
          <c:showCatName val="0"/>
          <c:showSerName val="0"/>
          <c:showPercent val="0"/>
          <c:showBubbleSize val="0"/>
        </c:dLbls>
        <c:gapWidth val="150"/>
        <c:axId val="98209792"/>
        <c:axId val="98211328"/>
      </c:barChart>
      <c:catAx>
        <c:axId val="98209792"/>
        <c:scaling>
          <c:orientation val="minMax"/>
        </c:scaling>
        <c:delete val="0"/>
        <c:axPos val="b"/>
        <c:numFmt formatCode="General" sourceLinked="0"/>
        <c:majorTickMark val="none"/>
        <c:minorTickMark val="none"/>
        <c:tickLblPos val="nextTo"/>
        <c:crossAx val="98211328"/>
        <c:crosses val="autoZero"/>
        <c:auto val="1"/>
        <c:lblAlgn val="ctr"/>
        <c:lblOffset val="100"/>
        <c:noMultiLvlLbl val="0"/>
      </c:catAx>
      <c:valAx>
        <c:axId val="98211328"/>
        <c:scaling>
          <c:orientation val="minMax"/>
          <c:max val="100"/>
        </c:scaling>
        <c:delete val="0"/>
        <c:axPos val="l"/>
        <c:majorGridlines/>
        <c:numFmt formatCode="0.0" sourceLinked="1"/>
        <c:majorTickMark val="none"/>
        <c:minorTickMark val="none"/>
        <c:tickLblPos val="nextTo"/>
        <c:crossAx val="9820979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Sept!$F$47:$F$51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0D2-423A-8EA2-42598787B963}"/>
            </c:ext>
          </c:extLst>
        </c:ser>
        <c:dLbls>
          <c:showLegendKey val="0"/>
          <c:showVal val="0"/>
          <c:showCatName val="0"/>
          <c:showSerName val="0"/>
          <c:showPercent val="0"/>
          <c:showBubbleSize val="0"/>
        </c:dLbls>
        <c:gapWidth val="150"/>
        <c:axId val="98236288"/>
        <c:axId val="98237824"/>
      </c:barChart>
      <c:catAx>
        <c:axId val="98236288"/>
        <c:scaling>
          <c:orientation val="minMax"/>
        </c:scaling>
        <c:delete val="0"/>
        <c:axPos val="b"/>
        <c:numFmt formatCode="General" sourceLinked="0"/>
        <c:majorTickMark val="none"/>
        <c:minorTickMark val="none"/>
        <c:tickLblPos val="nextTo"/>
        <c:crossAx val="98237824"/>
        <c:crosses val="autoZero"/>
        <c:auto val="1"/>
        <c:lblAlgn val="ctr"/>
        <c:lblOffset val="100"/>
        <c:noMultiLvlLbl val="0"/>
      </c:catAx>
      <c:valAx>
        <c:axId val="98237824"/>
        <c:scaling>
          <c:orientation val="minMax"/>
          <c:max val="100"/>
        </c:scaling>
        <c:delete val="0"/>
        <c:axPos val="l"/>
        <c:majorGridlines/>
        <c:numFmt formatCode="0.0" sourceLinked="1"/>
        <c:majorTickMark val="none"/>
        <c:minorTickMark val="none"/>
        <c:tickLblPos val="nextTo"/>
        <c:crossAx val="9823628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Sept!$C$9</c:f>
              <c:strCache>
                <c:ptCount val="1"/>
                <c:pt idx="0">
                  <c:v>Sept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Sept!$B$52:$B$56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Sept!$F$52:$F$56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E1F-4DD6-91AD-8A661D79B0F9}"/>
            </c:ext>
          </c:extLst>
        </c:ser>
        <c:dLbls>
          <c:showLegendKey val="0"/>
          <c:showVal val="0"/>
          <c:showCatName val="0"/>
          <c:showSerName val="0"/>
          <c:showPercent val="0"/>
          <c:showBubbleSize val="0"/>
        </c:dLbls>
        <c:gapWidth val="150"/>
        <c:axId val="98332672"/>
        <c:axId val="98334208"/>
      </c:barChart>
      <c:catAx>
        <c:axId val="98332672"/>
        <c:scaling>
          <c:orientation val="minMax"/>
        </c:scaling>
        <c:delete val="0"/>
        <c:axPos val="b"/>
        <c:numFmt formatCode="General" sourceLinked="0"/>
        <c:majorTickMark val="none"/>
        <c:minorTickMark val="none"/>
        <c:tickLblPos val="nextTo"/>
        <c:crossAx val="98334208"/>
        <c:crosses val="autoZero"/>
        <c:auto val="1"/>
        <c:lblAlgn val="ctr"/>
        <c:lblOffset val="100"/>
        <c:noMultiLvlLbl val="0"/>
      </c:catAx>
      <c:valAx>
        <c:axId val="98334208"/>
        <c:scaling>
          <c:orientation val="minMax"/>
          <c:max val="100"/>
        </c:scaling>
        <c:delete val="0"/>
        <c:axPos val="l"/>
        <c:majorGridlines/>
        <c:numFmt formatCode="0.0" sourceLinked="1"/>
        <c:majorTickMark val="none"/>
        <c:minorTickMark val="none"/>
        <c:tickLblPos val="nextTo"/>
        <c:crossAx val="9833267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Quarter3!$B$60:$B$62</c:f>
              <c:strCache>
                <c:ptCount val="3"/>
                <c:pt idx="0">
                  <c:v> Documentation Standards</c:v>
                </c:pt>
                <c:pt idx="1">
                  <c:v> Parameters</c:v>
                </c:pt>
                <c:pt idx="2">
                  <c:v> Scoring</c:v>
                </c:pt>
              </c:strCache>
            </c:strRef>
          </c:cat>
          <c:val>
            <c:numRef>
              <c:f>Quarter3!$C$60:$C$62</c:f>
              <c:numCache>
                <c:formatCode>0.0</c:formatCode>
                <c:ptCount val="3"/>
                <c:pt idx="0">
                  <c:v>0</c:v>
                </c:pt>
                <c:pt idx="1">
                  <c:v>0</c:v>
                </c:pt>
                <c:pt idx="2">
                  <c:v>0</c:v>
                </c:pt>
              </c:numCache>
            </c:numRef>
          </c:val>
          <c:extLst>
            <c:ext xmlns:c16="http://schemas.microsoft.com/office/drawing/2014/chart" uri="{C3380CC4-5D6E-409C-BE32-E72D297353CC}">
              <c16:uniqueId val="{00000000-0F5F-4792-9D06-2F54F926E728}"/>
            </c:ext>
          </c:extLst>
        </c:ser>
        <c:ser>
          <c:idx val="1"/>
          <c:order val="1"/>
          <c:invertIfNegative val="0"/>
          <c:cat>
            <c:strRef>
              <c:f>Quarter3!$B$60:$B$62</c:f>
              <c:strCache>
                <c:ptCount val="3"/>
                <c:pt idx="0">
                  <c:v> Documentation Standards</c:v>
                </c:pt>
                <c:pt idx="1">
                  <c:v> Parameters</c:v>
                </c:pt>
                <c:pt idx="2">
                  <c:v> Scoring</c:v>
                </c:pt>
              </c:strCache>
            </c:strRef>
          </c:cat>
          <c:val>
            <c:numRef>
              <c:f>Quarter3!$D$60:$D$62</c:f>
              <c:numCache>
                <c:formatCode>General</c:formatCode>
                <c:ptCount val="3"/>
              </c:numCache>
            </c:numRef>
          </c:val>
          <c:extLst>
            <c:ext xmlns:c16="http://schemas.microsoft.com/office/drawing/2014/chart" uri="{C3380CC4-5D6E-409C-BE32-E72D297353CC}">
              <c16:uniqueId val="{00000001-0F5F-4792-9D06-2F54F926E728}"/>
            </c:ext>
          </c:extLst>
        </c:ser>
        <c:ser>
          <c:idx val="2"/>
          <c:order val="2"/>
          <c:invertIfNegative val="0"/>
          <c:cat>
            <c:strRef>
              <c:f>Quarter3!$B$60:$B$62</c:f>
              <c:strCache>
                <c:ptCount val="3"/>
                <c:pt idx="0">
                  <c:v> Documentation Standards</c:v>
                </c:pt>
                <c:pt idx="1">
                  <c:v> Parameters</c:v>
                </c:pt>
                <c:pt idx="2">
                  <c:v> Scoring</c:v>
                </c:pt>
              </c:strCache>
            </c:strRef>
          </c:cat>
          <c:val>
            <c:numRef>
              <c:f>Quarter3!$E$60:$E$62</c:f>
              <c:numCache>
                <c:formatCode>General</c:formatCode>
                <c:ptCount val="3"/>
              </c:numCache>
            </c:numRef>
          </c:val>
          <c:extLst>
            <c:ext xmlns:c16="http://schemas.microsoft.com/office/drawing/2014/chart" uri="{C3380CC4-5D6E-409C-BE32-E72D297353CC}">
              <c16:uniqueId val="{00000002-0F5F-4792-9D06-2F54F926E728}"/>
            </c:ext>
          </c:extLst>
        </c:ser>
        <c:ser>
          <c:idx val="3"/>
          <c:order val="3"/>
          <c:invertIfNegative val="0"/>
          <c:cat>
            <c:strRef>
              <c:f>Quarter3!$B$60:$B$62</c:f>
              <c:strCache>
                <c:ptCount val="3"/>
                <c:pt idx="0">
                  <c:v> Documentation Standards</c:v>
                </c:pt>
                <c:pt idx="1">
                  <c:v> Parameters</c:v>
                </c:pt>
                <c:pt idx="2">
                  <c:v> Scoring</c:v>
                </c:pt>
              </c:strCache>
            </c:strRef>
          </c:cat>
          <c:val>
            <c:numRef>
              <c:f>Quarter3!$F$60:$F$62</c:f>
              <c:numCache>
                <c:formatCode>General</c:formatCode>
                <c:ptCount val="3"/>
              </c:numCache>
            </c:numRef>
          </c:val>
          <c:extLst>
            <c:ext xmlns:c16="http://schemas.microsoft.com/office/drawing/2014/chart" uri="{C3380CC4-5D6E-409C-BE32-E72D297353CC}">
              <c16:uniqueId val="{00000003-0F5F-4792-9D06-2F54F926E728}"/>
            </c:ext>
          </c:extLst>
        </c:ser>
        <c:dLbls>
          <c:showLegendKey val="0"/>
          <c:showVal val="0"/>
          <c:showCatName val="0"/>
          <c:showSerName val="0"/>
          <c:showPercent val="0"/>
          <c:showBubbleSize val="0"/>
        </c:dLbls>
        <c:gapWidth val="150"/>
        <c:axId val="98431744"/>
        <c:axId val="98433280"/>
      </c:barChart>
      <c:catAx>
        <c:axId val="98431744"/>
        <c:scaling>
          <c:orientation val="minMax"/>
        </c:scaling>
        <c:delete val="0"/>
        <c:axPos val="b"/>
        <c:numFmt formatCode="General" sourceLinked="0"/>
        <c:majorTickMark val="none"/>
        <c:minorTickMark val="none"/>
        <c:tickLblPos val="nextTo"/>
        <c:crossAx val="98433280"/>
        <c:crosses val="autoZero"/>
        <c:auto val="1"/>
        <c:lblAlgn val="ctr"/>
        <c:lblOffset val="100"/>
        <c:noMultiLvlLbl val="0"/>
      </c:catAx>
      <c:valAx>
        <c:axId val="98433280"/>
        <c:scaling>
          <c:orientation val="minMax"/>
          <c:max val="100"/>
        </c:scaling>
        <c:delete val="0"/>
        <c:axPos val="l"/>
        <c:majorGridlines/>
        <c:numFmt formatCode="0.0" sourceLinked="1"/>
        <c:majorTickMark val="none"/>
        <c:minorTickMark val="none"/>
        <c:tickLblPos val="nextTo"/>
        <c:crossAx val="98431744"/>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Quarter3!$B$63:$B$64</c:f>
              <c:strCache>
                <c:ptCount val="2"/>
                <c:pt idx="0">
                  <c:v>Escalation </c:v>
                </c:pt>
                <c:pt idx="1">
                  <c:v> Variance use</c:v>
                </c:pt>
              </c:strCache>
            </c:strRef>
          </c:cat>
          <c:val>
            <c:numRef>
              <c:f>Quarter3!$C$63:$C$64</c:f>
              <c:numCache>
                <c:formatCode>0.0</c:formatCode>
                <c:ptCount val="2"/>
                <c:pt idx="0">
                  <c:v>0</c:v>
                </c:pt>
                <c:pt idx="1">
                  <c:v>0</c:v>
                </c:pt>
              </c:numCache>
            </c:numRef>
          </c:val>
          <c:extLst>
            <c:ext xmlns:c16="http://schemas.microsoft.com/office/drawing/2014/chart" uri="{C3380CC4-5D6E-409C-BE32-E72D297353CC}">
              <c16:uniqueId val="{00000000-62B1-4EAF-A12C-A6743B786855}"/>
            </c:ext>
          </c:extLst>
        </c:ser>
        <c:ser>
          <c:idx val="1"/>
          <c:order val="1"/>
          <c:invertIfNegative val="0"/>
          <c:cat>
            <c:strRef>
              <c:f>Quarter3!$B$63:$B$64</c:f>
              <c:strCache>
                <c:ptCount val="2"/>
                <c:pt idx="0">
                  <c:v>Escalation </c:v>
                </c:pt>
                <c:pt idx="1">
                  <c:v> Variance use</c:v>
                </c:pt>
              </c:strCache>
            </c:strRef>
          </c:cat>
          <c:val>
            <c:numRef>
              <c:f>Quarter3!$D$63:$D$64</c:f>
              <c:numCache>
                <c:formatCode>General</c:formatCode>
                <c:ptCount val="2"/>
              </c:numCache>
            </c:numRef>
          </c:val>
          <c:extLst>
            <c:ext xmlns:c16="http://schemas.microsoft.com/office/drawing/2014/chart" uri="{C3380CC4-5D6E-409C-BE32-E72D297353CC}">
              <c16:uniqueId val="{00000001-62B1-4EAF-A12C-A6743B786855}"/>
            </c:ext>
          </c:extLst>
        </c:ser>
        <c:ser>
          <c:idx val="2"/>
          <c:order val="2"/>
          <c:invertIfNegative val="0"/>
          <c:cat>
            <c:strRef>
              <c:f>Quarter3!$B$63:$B$64</c:f>
              <c:strCache>
                <c:ptCount val="2"/>
                <c:pt idx="0">
                  <c:v>Escalation </c:v>
                </c:pt>
                <c:pt idx="1">
                  <c:v> Variance use</c:v>
                </c:pt>
              </c:strCache>
            </c:strRef>
          </c:cat>
          <c:val>
            <c:numRef>
              <c:f>Quarter3!$E$63:$E$64</c:f>
              <c:numCache>
                <c:formatCode>General</c:formatCode>
                <c:ptCount val="2"/>
              </c:numCache>
            </c:numRef>
          </c:val>
          <c:extLst>
            <c:ext xmlns:c16="http://schemas.microsoft.com/office/drawing/2014/chart" uri="{C3380CC4-5D6E-409C-BE32-E72D297353CC}">
              <c16:uniqueId val="{00000002-62B1-4EAF-A12C-A6743B786855}"/>
            </c:ext>
          </c:extLst>
        </c:ser>
        <c:ser>
          <c:idx val="3"/>
          <c:order val="3"/>
          <c:invertIfNegative val="0"/>
          <c:cat>
            <c:strRef>
              <c:f>Quarter3!$B$63:$B$64</c:f>
              <c:strCache>
                <c:ptCount val="2"/>
                <c:pt idx="0">
                  <c:v>Escalation </c:v>
                </c:pt>
                <c:pt idx="1">
                  <c:v> Variance use</c:v>
                </c:pt>
              </c:strCache>
            </c:strRef>
          </c:cat>
          <c:val>
            <c:numRef>
              <c:f>Quarter3!$F$63:$F$64</c:f>
              <c:numCache>
                <c:formatCode>General</c:formatCode>
                <c:ptCount val="2"/>
              </c:numCache>
            </c:numRef>
          </c:val>
          <c:extLst>
            <c:ext xmlns:c16="http://schemas.microsoft.com/office/drawing/2014/chart" uri="{C3380CC4-5D6E-409C-BE32-E72D297353CC}">
              <c16:uniqueId val="{00000003-62B1-4EAF-A12C-A6743B786855}"/>
            </c:ext>
          </c:extLst>
        </c:ser>
        <c:dLbls>
          <c:showLegendKey val="0"/>
          <c:showVal val="0"/>
          <c:showCatName val="0"/>
          <c:showSerName val="0"/>
          <c:showPercent val="0"/>
          <c:showBubbleSize val="0"/>
        </c:dLbls>
        <c:gapWidth val="150"/>
        <c:axId val="98480896"/>
        <c:axId val="98482432"/>
      </c:barChart>
      <c:catAx>
        <c:axId val="98480896"/>
        <c:scaling>
          <c:orientation val="minMax"/>
        </c:scaling>
        <c:delete val="0"/>
        <c:axPos val="b"/>
        <c:numFmt formatCode="General" sourceLinked="0"/>
        <c:majorTickMark val="none"/>
        <c:minorTickMark val="none"/>
        <c:tickLblPos val="nextTo"/>
        <c:crossAx val="98482432"/>
        <c:crosses val="autoZero"/>
        <c:auto val="1"/>
        <c:lblAlgn val="ctr"/>
        <c:lblOffset val="100"/>
        <c:noMultiLvlLbl val="0"/>
      </c:catAx>
      <c:valAx>
        <c:axId val="98482432"/>
        <c:scaling>
          <c:orientation val="minMax"/>
          <c:max val="100"/>
        </c:scaling>
        <c:delete val="0"/>
        <c:axPos val="l"/>
        <c:majorGridlines/>
        <c:numFmt formatCode="0.0" sourceLinked="1"/>
        <c:majorTickMark val="none"/>
        <c:minorTickMark val="none"/>
        <c:tickLblPos val="nextTo"/>
        <c:crossAx val="98480896"/>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Quarter3!$B$65</c:f>
              <c:strCache>
                <c:ptCount val="1"/>
                <c:pt idx="0">
                  <c:v>Overall Compliance</c:v>
                </c:pt>
              </c:strCache>
            </c:strRef>
          </c:cat>
          <c:val>
            <c:numRef>
              <c:f>Quarter3!$C$65</c:f>
              <c:numCache>
                <c:formatCode>0.0</c:formatCode>
                <c:ptCount val="1"/>
                <c:pt idx="0">
                  <c:v>0</c:v>
                </c:pt>
              </c:numCache>
            </c:numRef>
          </c:val>
          <c:extLst>
            <c:ext xmlns:c16="http://schemas.microsoft.com/office/drawing/2014/chart" uri="{C3380CC4-5D6E-409C-BE32-E72D297353CC}">
              <c16:uniqueId val="{00000000-A36C-4BE8-BC31-FED4D4AF4EE8}"/>
            </c:ext>
          </c:extLst>
        </c:ser>
        <c:ser>
          <c:idx val="1"/>
          <c:order val="1"/>
          <c:invertIfNegative val="0"/>
          <c:cat>
            <c:strRef>
              <c:f>Quarter3!$B$65</c:f>
              <c:strCache>
                <c:ptCount val="1"/>
                <c:pt idx="0">
                  <c:v>Overall Compliance</c:v>
                </c:pt>
              </c:strCache>
            </c:strRef>
          </c:cat>
          <c:val>
            <c:numRef>
              <c:f>Quarter3!$D$65</c:f>
              <c:numCache>
                <c:formatCode>General</c:formatCode>
                <c:ptCount val="1"/>
              </c:numCache>
            </c:numRef>
          </c:val>
          <c:extLst>
            <c:ext xmlns:c16="http://schemas.microsoft.com/office/drawing/2014/chart" uri="{C3380CC4-5D6E-409C-BE32-E72D297353CC}">
              <c16:uniqueId val="{00000001-A36C-4BE8-BC31-FED4D4AF4EE8}"/>
            </c:ext>
          </c:extLst>
        </c:ser>
        <c:ser>
          <c:idx val="2"/>
          <c:order val="2"/>
          <c:invertIfNegative val="0"/>
          <c:cat>
            <c:strRef>
              <c:f>Quarter3!$B$65</c:f>
              <c:strCache>
                <c:ptCount val="1"/>
                <c:pt idx="0">
                  <c:v>Overall Compliance</c:v>
                </c:pt>
              </c:strCache>
            </c:strRef>
          </c:cat>
          <c:val>
            <c:numRef>
              <c:f>Quarter3!$E$65</c:f>
              <c:numCache>
                <c:formatCode>General</c:formatCode>
                <c:ptCount val="1"/>
              </c:numCache>
            </c:numRef>
          </c:val>
          <c:extLst>
            <c:ext xmlns:c16="http://schemas.microsoft.com/office/drawing/2014/chart" uri="{C3380CC4-5D6E-409C-BE32-E72D297353CC}">
              <c16:uniqueId val="{00000002-A36C-4BE8-BC31-FED4D4AF4EE8}"/>
            </c:ext>
          </c:extLst>
        </c:ser>
        <c:ser>
          <c:idx val="3"/>
          <c:order val="3"/>
          <c:invertIfNegative val="0"/>
          <c:cat>
            <c:strRef>
              <c:f>Quarter3!$B$65</c:f>
              <c:strCache>
                <c:ptCount val="1"/>
                <c:pt idx="0">
                  <c:v>Overall Compliance</c:v>
                </c:pt>
              </c:strCache>
            </c:strRef>
          </c:cat>
          <c:val>
            <c:numRef>
              <c:f>Quarter3!$F$65</c:f>
              <c:numCache>
                <c:formatCode>General</c:formatCode>
                <c:ptCount val="1"/>
              </c:numCache>
            </c:numRef>
          </c:val>
          <c:extLst>
            <c:ext xmlns:c16="http://schemas.microsoft.com/office/drawing/2014/chart" uri="{C3380CC4-5D6E-409C-BE32-E72D297353CC}">
              <c16:uniqueId val="{00000003-A36C-4BE8-BC31-FED4D4AF4EE8}"/>
            </c:ext>
          </c:extLst>
        </c:ser>
        <c:dLbls>
          <c:showLegendKey val="0"/>
          <c:showVal val="0"/>
          <c:showCatName val="0"/>
          <c:showSerName val="0"/>
          <c:showPercent val="0"/>
          <c:showBubbleSize val="0"/>
        </c:dLbls>
        <c:gapWidth val="150"/>
        <c:axId val="98521856"/>
        <c:axId val="98523392"/>
      </c:barChart>
      <c:catAx>
        <c:axId val="98521856"/>
        <c:scaling>
          <c:orientation val="minMax"/>
        </c:scaling>
        <c:delete val="0"/>
        <c:axPos val="b"/>
        <c:numFmt formatCode="General" sourceLinked="0"/>
        <c:majorTickMark val="none"/>
        <c:minorTickMark val="none"/>
        <c:tickLblPos val="nextTo"/>
        <c:crossAx val="98523392"/>
        <c:crosses val="autoZero"/>
        <c:auto val="1"/>
        <c:lblAlgn val="ctr"/>
        <c:lblOffset val="100"/>
        <c:noMultiLvlLbl val="0"/>
      </c:catAx>
      <c:valAx>
        <c:axId val="98523392"/>
        <c:scaling>
          <c:orientation val="minMax"/>
          <c:max val="100"/>
          <c:min val="0"/>
        </c:scaling>
        <c:delete val="0"/>
        <c:axPos val="l"/>
        <c:majorGridlines/>
        <c:numFmt formatCode="0.0" sourceLinked="1"/>
        <c:majorTickMark val="none"/>
        <c:minorTickMark val="none"/>
        <c:tickLblPos val="nextTo"/>
        <c:crossAx val="98521856"/>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Quarter3!$B$16</c:f>
          <c:strCache>
            <c:ptCount val="1"/>
            <c:pt idx="0">
              <c:v>Section 1: DOCUMENTATION STANDARDS </c:v>
            </c:pt>
          </c:strCache>
        </c:strRef>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Quarter3!$B$17:$B$21</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Quarter3!$F$17:$F$21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4C3-4301-A4D2-A19ADF251547}"/>
            </c:ext>
          </c:extLst>
        </c:ser>
        <c:dLbls>
          <c:showLegendKey val="0"/>
          <c:showVal val="0"/>
          <c:showCatName val="0"/>
          <c:showSerName val="0"/>
          <c:showPercent val="0"/>
          <c:showBubbleSize val="0"/>
        </c:dLbls>
        <c:gapWidth val="150"/>
        <c:axId val="98552064"/>
        <c:axId val="98557952"/>
      </c:barChart>
      <c:catAx>
        <c:axId val="98552064"/>
        <c:scaling>
          <c:orientation val="minMax"/>
        </c:scaling>
        <c:delete val="0"/>
        <c:axPos val="b"/>
        <c:numFmt formatCode="General" sourceLinked="0"/>
        <c:majorTickMark val="none"/>
        <c:minorTickMark val="none"/>
        <c:tickLblPos val="nextTo"/>
        <c:crossAx val="98557952"/>
        <c:crosses val="autoZero"/>
        <c:auto val="1"/>
        <c:lblAlgn val="ctr"/>
        <c:lblOffset val="100"/>
        <c:noMultiLvlLbl val="0"/>
      </c:catAx>
      <c:valAx>
        <c:axId val="98557952"/>
        <c:scaling>
          <c:orientation val="minMax"/>
          <c:max val="100"/>
        </c:scaling>
        <c:delete val="0"/>
        <c:axPos val="l"/>
        <c:majorGridlines/>
        <c:numFmt formatCode="0.0" sourceLinked="1"/>
        <c:majorTickMark val="none"/>
        <c:minorTickMark val="none"/>
        <c:tickLblPos val="nextTo"/>
        <c:crossAx val="98552064"/>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Core Parameters</a:t>
            </a:r>
          </a:p>
        </c:rich>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Quarter3!$B$24:$B$29</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Quarter3!$F$24:$F$29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C3C-43F8-ADFE-9703BB181E73}"/>
            </c:ext>
          </c:extLst>
        </c:ser>
        <c:dLbls>
          <c:showLegendKey val="0"/>
          <c:showVal val="0"/>
          <c:showCatName val="0"/>
          <c:showSerName val="0"/>
          <c:showPercent val="0"/>
          <c:showBubbleSize val="0"/>
        </c:dLbls>
        <c:gapWidth val="150"/>
        <c:axId val="98722176"/>
        <c:axId val="98723712"/>
      </c:barChart>
      <c:catAx>
        <c:axId val="98722176"/>
        <c:scaling>
          <c:orientation val="minMax"/>
        </c:scaling>
        <c:delete val="0"/>
        <c:axPos val="b"/>
        <c:numFmt formatCode="General" sourceLinked="0"/>
        <c:majorTickMark val="none"/>
        <c:minorTickMark val="none"/>
        <c:tickLblPos val="nextTo"/>
        <c:crossAx val="98723712"/>
        <c:crosses val="autoZero"/>
        <c:auto val="1"/>
        <c:lblAlgn val="ctr"/>
        <c:lblOffset val="100"/>
        <c:noMultiLvlLbl val="0"/>
      </c:catAx>
      <c:valAx>
        <c:axId val="98723712"/>
        <c:scaling>
          <c:orientation val="minMax"/>
          <c:max val="100"/>
        </c:scaling>
        <c:delete val="0"/>
        <c:axPos val="l"/>
        <c:majorGridlines/>
        <c:numFmt formatCode="0.0" sourceLinked="1"/>
        <c:majorTickMark val="none"/>
        <c:minorTickMark val="none"/>
        <c:tickLblPos val="nextTo"/>
        <c:crossAx val="98722176"/>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layout>
        <c:manualLayout>
          <c:xMode val="edge"/>
          <c:yMode val="edge"/>
          <c:x val="0.37245822397200401"/>
          <c:y val="9.2592592592592744E-3"/>
        </c:manualLayout>
      </c:layout>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Quarter3!$B$30:$B$34</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Quarter3!$F$30:$F$34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8A4-4260-873A-F4A34F01F47D}"/>
            </c:ext>
          </c:extLst>
        </c:ser>
        <c:dLbls>
          <c:showLegendKey val="0"/>
          <c:showVal val="0"/>
          <c:showCatName val="0"/>
          <c:showSerName val="0"/>
          <c:showPercent val="0"/>
          <c:showBubbleSize val="0"/>
        </c:dLbls>
        <c:gapWidth val="150"/>
        <c:axId val="98740480"/>
        <c:axId val="98770944"/>
      </c:barChart>
      <c:catAx>
        <c:axId val="98740480"/>
        <c:scaling>
          <c:orientation val="minMax"/>
        </c:scaling>
        <c:delete val="0"/>
        <c:axPos val="b"/>
        <c:numFmt formatCode="General" sourceLinked="0"/>
        <c:majorTickMark val="none"/>
        <c:minorTickMark val="none"/>
        <c:tickLblPos val="nextTo"/>
        <c:crossAx val="98770944"/>
        <c:crosses val="autoZero"/>
        <c:auto val="1"/>
        <c:lblAlgn val="ctr"/>
        <c:lblOffset val="100"/>
        <c:noMultiLvlLbl val="0"/>
      </c:catAx>
      <c:valAx>
        <c:axId val="98770944"/>
        <c:scaling>
          <c:orientation val="minMax"/>
          <c:max val="100"/>
        </c:scaling>
        <c:delete val="0"/>
        <c:axPos val="l"/>
        <c:majorGridlines/>
        <c:numFmt formatCode="0.0" sourceLinked="1"/>
        <c:majorTickMark val="none"/>
        <c:minorTickMark val="none"/>
        <c:tickLblPos val="nextTo"/>
        <c:crossAx val="98740480"/>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Quarter3!$B$36</c:f>
          <c:strCache>
            <c:ptCount val="1"/>
            <c:pt idx="0">
              <c:v>Section 3: SCORING </c:v>
            </c:pt>
          </c:strCache>
        </c:strRef>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Quarter3!$B$37:$B$38</c:f>
              <c:strCache>
                <c:ptCount val="2"/>
                <c:pt idx="0">
                  <c:v>Every individual parameter score correct </c:v>
                </c:pt>
                <c:pt idx="1">
                  <c:v>Total PEWS Score correct on every entry</c:v>
                </c:pt>
              </c:strCache>
            </c:strRef>
          </c:cat>
          <c:val>
            <c:numRef>
              <c:f>Quarter3!$F$37:$F$38</c:f>
              <c:numCache>
                <c:formatCode>0.0</c:formatCode>
                <c:ptCount val="2"/>
                <c:pt idx="0">
                  <c:v>0</c:v>
                </c:pt>
                <c:pt idx="1">
                  <c:v>0</c:v>
                </c:pt>
              </c:numCache>
            </c:numRef>
          </c:val>
          <c:extLst>
            <c:ext xmlns:c16="http://schemas.microsoft.com/office/drawing/2014/chart" uri="{C3380CC4-5D6E-409C-BE32-E72D297353CC}">
              <c16:uniqueId val="{00000000-BCF0-4802-B0A7-ED6A94C31E4E}"/>
            </c:ext>
          </c:extLst>
        </c:ser>
        <c:dLbls>
          <c:showLegendKey val="0"/>
          <c:showVal val="0"/>
          <c:showCatName val="0"/>
          <c:showSerName val="0"/>
          <c:showPercent val="0"/>
          <c:showBubbleSize val="0"/>
        </c:dLbls>
        <c:gapWidth val="150"/>
        <c:axId val="98787712"/>
        <c:axId val="98789248"/>
      </c:barChart>
      <c:catAx>
        <c:axId val="98787712"/>
        <c:scaling>
          <c:orientation val="minMax"/>
        </c:scaling>
        <c:delete val="0"/>
        <c:axPos val="b"/>
        <c:numFmt formatCode="General" sourceLinked="0"/>
        <c:majorTickMark val="none"/>
        <c:minorTickMark val="none"/>
        <c:tickLblPos val="nextTo"/>
        <c:crossAx val="98789248"/>
        <c:crosses val="autoZero"/>
        <c:auto val="1"/>
        <c:lblAlgn val="ctr"/>
        <c:lblOffset val="100"/>
        <c:noMultiLvlLbl val="0"/>
      </c:catAx>
      <c:valAx>
        <c:axId val="98789248"/>
        <c:scaling>
          <c:orientation val="minMax"/>
          <c:max val="100"/>
        </c:scaling>
        <c:delete val="0"/>
        <c:axPos val="l"/>
        <c:majorGridlines/>
        <c:numFmt formatCode="0.0" sourceLinked="1"/>
        <c:majorTickMark val="none"/>
        <c:minorTickMark val="none"/>
        <c:tickLblPos val="nextTo"/>
        <c:crossAx val="9878771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Quarter3!$B$40</c:f>
          <c:strCache>
            <c:ptCount val="1"/>
            <c:pt idx="0">
              <c:v>Section 4: ESCALATION</c:v>
            </c:pt>
          </c:strCache>
        </c:strRef>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Quarter3!$B$41:$B$42</c:f>
              <c:strCache>
                <c:ptCount val="2"/>
                <c:pt idx="0">
                  <c:v>Evidence of Nursing Response to triggers</c:v>
                </c:pt>
                <c:pt idx="1">
                  <c:v>Evidence of Medical Response to requested action or review</c:v>
                </c:pt>
              </c:strCache>
            </c:strRef>
          </c:cat>
          <c:val>
            <c:numRef>
              <c:f>Quarter3!$F$41:$F$42</c:f>
              <c:numCache>
                <c:formatCode>0.0</c:formatCode>
                <c:ptCount val="2"/>
                <c:pt idx="0">
                  <c:v>0</c:v>
                </c:pt>
                <c:pt idx="1">
                  <c:v>0</c:v>
                </c:pt>
              </c:numCache>
            </c:numRef>
          </c:val>
          <c:extLst>
            <c:ext xmlns:c16="http://schemas.microsoft.com/office/drawing/2014/chart" uri="{C3380CC4-5D6E-409C-BE32-E72D297353CC}">
              <c16:uniqueId val="{00000000-71C5-433D-8D93-BB89ADFFB085}"/>
            </c:ext>
          </c:extLst>
        </c:ser>
        <c:dLbls>
          <c:showLegendKey val="0"/>
          <c:showVal val="0"/>
          <c:showCatName val="0"/>
          <c:showSerName val="0"/>
          <c:showPercent val="0"/>
          <c:showBubbleSize val="0"/>
        </c:dLbls>
        <c:gapWidth val="150"/>
        <c:axId val="98830592"/>
        <c:axId val="98832384"/>
      </c:barChart>
      <c:catAx>
        <c:axId val="98830592"/>
        <c:scaling>
          <c:orientation val="minMax"/>
        </c:scaling>
        <c:delete val="0"/>
        <c:axPos val="b"/>
        <c:numFmt formatCode="General" sourceLinked="0"/>
        <c:majorTickMark val="none"/>
        <c:minorTickMark val="none"/>
        <c:tickLblPos val="nextTo"/>
        <c:crossAx val="98832384"/>
        <c:crosses val="autoZero"/>
        <c:auto val="1"/>
        <c:lblAlgn val="ctr"/>
        <c:lblOffset val="100"/>
        <c:noMultiLvlLbl val="0"/>
      </c:catAx>
      <c:valAx>
        <c:axId val="98832384"/>
        <c:scaling>
          <c:orientation val="minMax"/>
          <c:max val="100"/>
        </c:scaling>
        <c:delete val="0"/>
        <c:axPos val="l"/>
        <c:majorGridlines/>
        <c:numFmt formatCode="0.0" sourceLinked="1"/>
        <c:majorTickMark val="none"/>
        <c:minorTickMark val="none"/>
        <c:tickLblPos val="nextTo"/>
        <c:crossAx val="9883059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Quarter3!$B$45:$B$49</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Quarter3!$F$45:$F$49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B76-41CA-ABED-E25845464875}"/>
            </c:ext>
          </c:extLst>
        </c:ser>
        <c:dLbls>
          <c:showLegendKey val="0"/>
          <c:showVal val="0"/>
          <c:showCatName val="0"/>
          <c:showSerName val="0"/>
          <c:showPercent val="0"/>
          <c:showBubbleSize val="0"/>
        </c:dLbls>
        <c:gapWidth val="150"/>
        <c:axId val="98857344"/>
        <c:axId val="98858880"/>
      </c:barChart>
      <c:catAx>
        <c:axId val="98857344"/>
        <c:scaling>
          <c:orientation val="minMax"/>
        </c:scaling>
        <c:delete val="0"/>
        <c:axPos val="b"/>
        <c:numFmt formatCode="General" sourceLinked="0"/>
        <c:majorTickMark val="none"/>
        <c:minorTickMark val="none"/>
        <c:tickLblPos val="nextTo"/>
        <c:crossAx val="98858880"/>
        <c:crosses val="autoZero"/>
        <c:auto val="1"/>
        <c:lblAlgn val="ctr"/>
        <c:lblOffset val="100"/>
        <c:noMultiLvlLbl val="0"/>
      </c:catAx>
      <c:valAx>
        <c:axId val="98858880"/>
        <c:scaling>
          <c:orientation val="minMax"/>
          <c:max val="100"/>
        </c:scaling>
        <c:delete val="0"/>
        <c:axPos val="l"/>
        <c:majorGridlines/>
        <c:numFmt formatCode="0.0" sourceLinked="1"/>
        <c:majorTickMark val="none"/>
        <c:minorTickMark val="none"/>
        <c:tickLblPos val="nextTo"/>
        <c:crossAx val="98857344"/>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a:t>
            </a:r>
            <a:r>
              <a:rPr lang="en-IE" baseline="0"/>
              <a:t> Variances</a:t>
            </a:r>
            <a:endParaRPr lang="en-IE"/>
          </a:p>
        </c:rich>
      </c:tx>
      <c:overlay val="0"/>
    </c:title>
    <c:autoTitleDeleted val="0"/>
    <c:plotArea>
      <c:layout/>
      <c:barChart>
        <c:barDir val="col"/>
        <c:grouping val="clustered"/>
        <c:varyColors val="0"/>
        <c:ser>
          <c:idx val="0"/>
          <c:order val="0"/>
          <c:tx>
            <c:strRef>
              <c:f>Quarter3!$C$7</c:f>
              <c:strCache>
                <c:ptCount val="1"/>
                <c:pt idx="0">
                  <c:v>Quarter3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Quarter3!$B$50:$B$54</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Quarter3!$F$50:$F$54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7AD-4C3B-8B7F-F5CDC08E3FED}"/>
            </c:ext>
          </c:extLst>
        </c:ser>
        <c:dLbls>
          <c:showLegendKey val="0"/>
          <c:showVal val="0"/>
          <c:showCatName val="0"/>
          <c:showSerName val="0"/>
          <c:showPercent val="0"/>
          <c:showBubbleSize val="0"/>
        </c:dLbls>
        <c:gapWidth val="150"/>
        <c:axId val="99236096"/>
        <c:axId val="99237888"/>
      </c:barChart>
      <c:catAx>
        <c:axId val="99236096"/>
        <c:scaling>
          <c:orientation val="minMax"/>
        </c:scaling>
        <c:delete val="0"/>
        <c:axPos val="b"/>
        <c:numFmt formatCode="General" sourceLinked="0"/>
        <c:majorTickMark val="none"/>
        <c:minorTickMark val="none"/>
        <c:tickLblPos val="nextTo"/>
        <c:crossAx val="99237888"/>
        <c:crosses val="autoZero"/>
        <c:auto val="1"/>
        <c:lblAlgn val="ctr"/>
        <c:lblOffset val="100"/>
        <c:noMultiLvlLbl val="0"/>
      </c:catAx>
      <c:valAx>
        <c:axId val="99237888"/>
        <c:scaling>
          <c:orientation val="minMax"/>
          <c:max val="100"/>
        </c:scaling>
        <c:delete val="0"/>
        <c:axPos val="l"/>
        <c:majorGridlines/>
        <c:numFmt formatCode="0.0" sourceLinked="1"/>
        <c:majorTickMark val="none"/>
        <c:minorTickMark val="none"/>
        <c:tickLblPos val="nextTo"/>
        <c:crossAx val="99236096"/>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Oct!$B$1</c:f>
          <c:strCache>
            <c:ptCount val="1"/>
            <c:pt idx="0">
              <c:v>Audit of PEWS</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Oct!$B$62:$B$64</c:f>
              <c:strCache>
                <c:ptCount val="3"/>
                <c:pt idx="0">
                  <c:v> Documentation Standards</c:v>
                </c:pt>
                <c:pt idx="1">
                  <c:v> Parameters</c:v>
                </c:pt>
                <c:pt idx="2">
                  <c:v> Scoring</c:v>
                </c:pt>
              </c:strCache>
            </c:strRef>
          </c:cat>
          <c:val>
            <c:numRef>
              <c:f>Oct!$C$62:$C$64</c:f>
              <c:numCache>
                <c:formatCode>0.0</c:formatCode>
                <c:ptCount val="3"/>
                <c:pt idx="0">
                  <c:v>0</c:v>
                </c:pt>
                <c:pt idx="1">
                  <c:v>0</c:v>
                </c:pt>
                <c:pt idx="2">
                  <c:v>0</c:v>
                </c:pt>
              </c:numCache>
            </c:numRef>
          </c:val>
          <c:extLst>
            <c:ext xmlns:c16="http://schemas.microsoft.com/office/drawing/2014/chart" uri="{C3380CC4-5D6E-409C-BE32-E72D297353CC}">
              <c16:uniqueId val="{00000000-C624-4B55-B74D-F150A2C1171D}"/>
            </c:ext>
          </c:extLst>
        </c:ser>
        <c:dLbls>
          <c:showLegendKey val="0"/>
          <c:showVal val="0"/>
          <c:showCatName val="0"/>
          <c:showSerName val="0"/>
          <c:showPercent val="0"/>
          <c:showBubbleSize val="0"/>
        </c:dLbls>
        <c:gapWidth val="150"/>
        <c:axId val="99279616"/>
        <c:axId val="99281152"/>
      </c:barChart>
      <c:catAx>
        <c:axId val="99279616"/>
        <c:scaling>
          <c:orientation val="minMax"/>
        </c:scaling>
        <c:delete val="0"/>
        <c:axPos val="b"/>
        <c:numFmt formatCode="General" sourceLinked="0"/>
        <c:majorTickMark val="none"/>
        <c:minorTickMark val="none"/>
        <c:tickLblPos val="nextTo"/>
        <c:crossAx val="99281152"/>
        <c:crosses val="autoZero"/>
        <c:auto val="1"/>
        <c:lblAlgn val="ctr"/>
        <c:lblOffset val="100"/>
        <c:noMultiLvlLbl val="0"/>
      </c:catAx>
      <c:valAx>
        <c:axId val="99281152"/>
        <c:scaling>
          <c:orientation val="minMax"/>
          <c:max val="100"/>
        </c:scaling>
        <c:delete val="0"/>
        <c:axPos val="l"/>
        <c:majorGridlines/>
        <c:numFmt formatCode="0.0" sourceLinked="1"/>
        <c:majorTickMark val="none"/>
        <c:minorTickMark val="none"/>
        <c:tickLblPos val="nextTo"/>
        <c:crossAx val="99279616"/>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Oct!$B$1</c:f>
          <c:strCache>
            <c:ptCount val="1"/>
            <c:pt idx="0">
              <c:v>Audit of PEWS</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Oct!$B$65:$B$66</c:f>
              <c:strCache>
                <c:ptCount val="2"/>
                <c:pt idx="0">
                  <c:v>Escalation </c:v>
                </c:pt>
                <c:pt idx="1">
                  <c:v> Variance use</c:v>
                </c:pt>
              </c:strCache>
            </c:strRef>
          </c:cat>
          <c:val>
            <c:numRef>
              <c:f>Oct!$C$65:$C$66</c:f>
              <c:numCache>
                <c:formatCode>0.0</c:formatCode>
                <c:ptCount val="2"/>
                <c:pt idx="0">
                  <c:v>0</c:v>
                </c:pt>
                <c:pt idx="1">
                  <c:v>0</c:v>
                </c:pt>
              </c:numCache>
            </c:numRef>
          </c:val>
          <c:extLst>
            <c:ext xmlns:c16="http://schemas.microsoft.com/office/drawing/2014/chart" uri="{C3380CC4-5D6E-409C-BE32-E72D297353CC}">
              <c16:uniqueId val="{00000000-1E84-40AD-A50C-CD7A3B179714}"/>
            </c:ext>
          </c:extLst>
        </c:ser>
        <c:dLbls>
          <c:showLegendKey val="0"/>
          <c:showVal val="0"/>
          <c:showCatName val="0"/>
          <c:showSerName val="0"/>
          <c:showPercent val="0"/>
          <c:showBubbleSize val="0"/>
        </c:dLbls>
        <c:gapWidth val="150"/>
        <c:axId val="96279168"/>
        <c:axId val="96309632"/>
      </c:barChart>
      <c:catAx>
        <c:axId val="96279168"/>
        <c:scaling>
          <c:orientation val="minMax"/>
        </c:scaling>
        <c:delete val="0"/>
        <c:axPos val="b"/>
        <c:numFmt formatCode="General" sourceLinked="0"/>
        <c:majorTickMark val="none"/>
        <c:minorTickMark val="none"/>
        <c:tickLblPos val="nextTo"/>
        <c:crossAx val="96309632"/>
        <c:crosses val="autoZero"/>
        <c:auto val="1"/>
        <c:lblAlgn val="ctr"/>
        <c:lblOffset val="100"/>
        <c:noMultiLvlLbl val="0"/>
      </c:catAx>
      <c:valAx>
        <c:axId val="96309632"/>
        <c:scaling>
          <c:orientation val="minMax"/>
          <c:max val="100"/>
        </c:scaling>
        <c:delete val="0"/>
        <c:axPos val="l"/>
        <c:majorGridlines/>
        <c:numFmt formatCode="0.0" sourceLinked="1"/>
        <c:majorTickMark val="none"/>
        <c:minorTickMark val="none"/>
        <c:tickLblPos val="nextTo"/>
        <c:crossAx val="9627916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Oct!$B$1</c:f>
          <c:strCache>
            <c:ptCount val="1"/>
            <c:pt idx="0">
              <c:v>Audit of PEWS</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Oct!$B$67</c:f>
              <c:strCache>
                <c:ptCount val="1"/>
                <c:pt idx="0">
                  <c:v>Overall Compliance</c:v>
                </c:pt>
              </c:strCache>
            </c:strRef>
          </c:cat>
          <c:val>
            <c:numRef>
              <c:f>Oct!$C$67</c:f>
              <c:numCache>
                <c:formatCode>0.0</c:formatCode>
                <c:ptCount val="1"/>
                <c:pt idx="0">
                  <c:v>0</c:v>
                </c:pt>
              </c:numCache>
            </c:numRef>
          </c:val>
          <c:extLst>
            <c:ext xmlns:c16="http://schemas.microsoft.com/office/drawing/2014/chart" uri="{C3380CC4-5D6E-409C-BE32-E72D297353CC}">
              <c16:uniqueId val="{00000000-E18A-427E-B0F0-D27080E1FA18}"/>
            </c:ext>
          </c:extLst>
        </c:ser>
        <c:dLbls>
          <c:showLegendKey val="0"/>
          <c:showVal val="0"/>
          <c:showCatName val="0"/>
          <c:showSerName val="0"/>
          <c:showPercent val="0"/>
          <c:showBubbleSize val="0"/>
        </c:dLbls>
        <c:gapWidth val="150"/>
        <c:axId val="98382592"/>
        <c:axId val="98384128"/>
      </c:barChart>
      <c:catAx>
        <c:axId val="98382592"/>
        <c:scaling>
          <c:orientation val="minMax"/>
        </c:scaling>
        <c:delete val="0"/>
        <c:axPos val="b"/>
        <c:numFmt formatCode="General" sourceLinked="0"/>
        <c:majorTickMark val="none"/>
        <c:minorTickMark val="none"/>
        <c:tickLblPos val="nextTo"/>
        <c:crossAx val="98384128"/>
        <c:crosses val="autoZero"/>
        <c:auto val="1"/>
        <c:lblAlgn val="ctr"/>
        <c:lblOffset val="100"/>
        <c:noMultiLvlLbl val="0"/>
      </c:catAx>
      <c:valAx>
        <c:axId val="98384128"/>
        <c:scaling>
          <c:orientation val="minMax"/>
          <c:max val="100"/>
          <c:min val="0"/>
        </c:scaling>
        <c:delete val="0"/>
        <c:axPos val="l"/>
        <c:majorGridlines/>
        <c:numFmt formatCode="0.0" sourceLinked="1"/>
        <c:majorTickMark val="none"/>
        <c:minorTickMark val="none"/>
        <c:tickLblPos val="nextTo"/>
        <c:crossAx val="9838259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Oct!$B$18</c:f>
          <c:strCache>
            <c:ptCount val="1"/>
            <c:pt idx="0">
              <c:v>Section 1: DOCUMENTATION STANDARDS </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Oct!$F$19:$F$23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44C-4EC1-B7F9-13AA0632E560}"/>
            </c:ext>
          </c:extLst>
        </c:ser>
        <c:dLbls>
          <c:showLegendKey val="0"/>
          <c:showVal val="0"/>
          <c:showCatName val="0"/>
          <c:showSerName val="0"/>
          <c:showPercent val="0"/>
          <c:showBubbleSize val="0"/>
        </c:dLbls>
        <c:gapWidth val="150"/>
        <c:axId val="99637888"/>
        <c:axId val="99660160"/>
      </c:barChart>
      <c:catAx>
        <c:axId val="99637888"/>
        <c:scaling>
          <c:orientation val="minMax"/>
        </c:scaling>
        <c:delete val="0"/>
        <c:axPos val="b"/>
        <c:numFmt formatCode="General" sourceLinked="0"/>
        <c:majorTickMark val="none"/>
        <c:minorTickMark val="none"/>
        <c:tickLblPos val="nextTo"/>
        <c:crossAx val="99660160"/>
        <c:crosses val="autoZero"/>
        <c:auto val="1"/>
        <c:lblAlgn val="ctr"/>
        <c:lblOffset val="100"/>
        <c:noMultiLvlLbl val="0"/>
      </c:catAx>
      <c:valAx>
        <c:axId val="99660160"/>
        <c:scaling>
          <c:orientation val="minMax"/>
          <c:max val="100"/>
        </c:scaling>
        <c:delete val="0"/>
        <c:axPos val="l"/>
        <c:majorGridlines/>
        <c:numFmt formatCode="0.0" sourceLinked="1"/>
        <c:majorTickMark val="none"/>
        <c:minorTickMark val="none"/>
        <c:tickLblPos val="nextTo"/>
        <c:crossAx val="99637888"/>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Oct!$F$26:$F$31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3A2-4E02-BF74-9F5F4801CE5E}"/>
            </c:ext>
          </c:extLst>
        </c:ser>
        <c:dLbls>
          <c:showLegendKey val="0"/>
          <c:showVal val="0"/>
          <c:showCatName val="0"/>
          <c:showSerName val="0"/>
          <c:showPercent val="0"/>
          <c:showBubbleSize val="0"/>
        </c:dLbls>
        <c:gapWidth val="150"/>
        <c:axId val="99685120"/>
        <c:axId val="99686656"/>
      </c:barChart>
      <c:catAx>
        <c:axId val="99685120"/>
        <c:scaling>
          <c:orientation val="minMax"/>
        </c:scaling>
        <c:delete val="0"/>
        <c:axPos val="b"/>
        <c:numFmt formatCode="General" sourceLinked="0"/>
        <c:majorTickMark val="none"/>
        <c:minorTickMark val="none"/>
        <c:tickLblPos val="nextTo"/>
        <c:crossAx val="99686656"/>
        <c:crosses val="autoZero"/>
        <c:auto val="1"/>
        <c:lblAlgn val="ctr"/>
        <c:lblOffset val="100"/>
        <c:noMultiLvlLbl val="0"/>
      </c:catAx>
      <c:valAx>
        <c:axId val="99686656"/>
        <c:scaling>
          <c:orientation val="minMax"/>
          <c:max val="100"/>
        </c:scaling>
        <c:delete val="0"/>
        <c:axPos val="l"/>
        <c:majorGridlines/>
        <c:numFmt formatCode="0.0" sourceLinked="1"/>
        <c:majorTickMark val="none"/>
        <c:minorTickMark val="none"/>
        <c:tickLblPos val="nextTo"/>
        <c:crossAx val="9968512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Oct!$F$32:$F$36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F61-4C8E-86D2-81B7B4EB9968}"/>
            </c:ext>
          </c:extLst>
        </c:ser>
        <c:dLbls>
          <c:showLegendKey val="0"/>
          <c:showVal val="0"/>
          <c:showCatName val="0"/>
          <c:showSerName val="0"/>
          <c:showPercent val="0"/>
          <c:showBubbleSize val="0"/>
        </c:dLbls>
        <c:gapWidth val="150"/>
        <c:axId val="99728000"/>
        <c:axId val="99729792"/>
      </c:barChart>
      <c:catAx>
        <c:axId val="99728000"/>
        <c:scaling>
          <c:orientation val="minMax"/>
        </c:scaling>
        <c:delete val="0"/>
        <c:axPos val="b"/>
        <c:numFmt formatCode="General" sourceLinked="0"/>
        <c:majorTickMark val="none"/>
        <c:minorTickMark val="none"/>
        <c:tickLblPos val="nextTo"/>
        <c:crossAx val="99729792"/>
        <c:crosses val="autoZero"/>
        <c:auto val="1"/>
        <c:lblAlgn val="ctr"/>
        <c:lblOffset val="100"/>
        <c:noMultiLvlLbl val="0"/>
      </c:catAx>
      <c:valAx>
        <c:axId val="99729792"/>
        <c:scaling>
          <c:orientation val="minMax"/>
          <c:max val="100"/>
        </c:scaling>
        <c:delete val="0"/>
        <c:axPos val="l"/>
        <c:majorGridlines/>
        <c:numFmt formatCode="0.0" sourceLinked="1"/>
        <c:majorTickMark val="none"/>
        <c:minorTickMark val="none"/>
        <c:tickLblPos val="nextTo"/>
        <c:crossAx val="9972800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Oct!$B$38</c:f>
          <c:strCache>
            <c:ptCount val="1"/>
            <c:pt idx="0">
              <c:v>Section 3: SCORING </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Oct!$B$39:$B$40</c:f>
              <c:strCache>
                <c:ptCount val="2"/>
                <c:pt idx="0">
                  <c:v>Every individual parameter score correct </c:v>
                </c:pt>
                <c:pt idx="1">
                  <c:v>Total PEWS Score correct on every entry</c:v>
                </c:pt>
              </c:strCache>
            </c:strRef>
          </c:cat>
          <c:val>
            <c:numRef>
              <c:f>Oct!$F$39:$F$40</c:f>
              <c:numCache>
                <c:formatCode>0.0</c:formatCode>
                <c:ptCount val="2"/>
                <c:pt idx="0">
                  <c:v>0</c:v>
                </c:pt>
                <c:pt idx="1">
                  <c:v>0</c:v>
                </c:pt>
              </c:numCache>
            </c:numRef>
          </c:val>
          <c:extLst>
            <c:ext xmlns:c16="http://schemas.microsoft.com/office/drawing/2014/chart" uri="{C3380CC4-5D6E-409C-BE32-E72D297353CC}">
              <c16:uniqueId val="{00000000-4FEF-49AC-A44E-1460BDA9BC6D}"/>
            </c:ext>
          </c:extLst>
        </c:ser>
        <c:dLbls>
          <c:showLegendKey val="0"/>
          <c:showVal val="0"/>
          <c:showCatName val="0"/>
          <c:showSerName val="0"/>
          <c:showPercent val="0"/>
          <c:showBubbleSize val="0"/>
        </c:dLbls>
        <c:gapWidth val="150"/>
        <c:axId val="99746560"/>
        <c:axId val="99748096"/>
      </c:barChart>
      <c:catAx>
        <c:axId val="99746560"/>
        <c:scaling>
          <c:orientation val="minMax"/>
        </c:scaling>
        <c:delete val="0"/>
        <c:axPos val="b"/>
        <c:numFmt formatCode="General" sourceLinked="0"/>
        <c:majorTickMark val="none"/>
        <c:minorTickMark val="none"/>
        <c:tickLblPos val="nextTo"/>
        <c:crossAx val="99748096"/>
        <c:crosses val="autoZero"/>
        <c:auto val="1"/>
        <c:lblAlgn val="ctr"/>
        <c:lblOffset val="100"/>
        <c:noMultiLvlLbl val="0"/>
      </c:catAx>
      <c:valAx>
        <c:axId val="99748096"/>
        <c:scaling>
          <c:orientation val="minMax"/>
          <c:max val="100"/>
        </c:scaling>
        <c:delete val="0"/>
        <c:axPos val="l"/>
        <c:majorGridlines/>
        <c:numFmt formatCode="0.0" sourceLinked="1"/>
        <c:majorTickMark val="none"/>
        <c:minorTickMark val="none"/>
        <c:tickLblPos val="nextTo"/>
        <c:crossAx val="9974656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Oct!$B$42</c:f>
          <c:strCache>
            <c:ptCount val="1"/>
            <c:pt idx="0">
              <c:v>Section 4: ESCALATION</c:v>
            </c:pt>
          </c:strCache>
        </c:strRef>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Oct!$B$43:$B$44</c:f>
              <c:strCache>
                <c:ptCount val="2"/>
                <c:pt idx="0">
                  <c:v>Evidence of Nursing Response to triggers</c:v>
                </c:pt>
                <c:pt idx="1">
                  <c:v>Evidence of Medical Response to requested action or review</c:v>
                </c:pt>
              </c:strCache>
            </c:strRef>
          </c:cat>
          <c:val>
            <c:numRef>
              <c:f>Oct!$F$43:$F$44</c:f>
              <c:numCache>
                <c:formatCode>0.0</c:formatCode>
                <c:ptCount val="2"/>
                <c:pt idx="0">
                  <c:v>0</c:v>
                </c:pt>
                <c:pt idx="1">
                  <c:v>0</c:v>
                </c:pt>
              </c:numCache>
            </c:numRef>
          </c:val>
          <c:extLst>
            <c:ext xmlns:c16="http://schemas.microsoft.com/office/drawing/2014/chart" uri="{C3380CC4-5D6E-409C-BE32-E72D297353CC}">
              <c16:uniqueId val="{00000000-4E0C-4862-B74B-D38ED10E7B0E}"/>
            </c:ext>
          </c:extLst>
        </c:ser>
        <c:dLbls>
          <c:showLegendKey val="0"/>
          <c:showVal val="0"/>
          <c:showCatName val="0"/>
          <c:showSerName val="0"/>
          <c:showPercent val="0"/>
          <c:showBubbleSize val="0"/>
        </c:dLbls>
        <c:gapWidth val="150"/>
        <c:axId val="99781248"/>
        <c:axId val="99787136"/>
      </c:barChart>
      <c:catAx>
        <c:axId val="99781248"/>
        <c:scaling>
          <c:orientation val="minMax"/>
        </c:scaling>
        <c:delete val="0"/>
        <c:axPos val="b"/>
        <c:numFmt formatCode="General" sourceLinked="0"/>
        <c:majorTickMark val="none"/>
        <c:minorTickMark val="none"/>
        <c:tickLblPos val="nextTo"/>
        <c:crossAx val="99787136"/>
        <c:crosses val="autoZero"/>
        <c:auto val="1"/>
        <c:lblAlgn val="ctr"/>
        <c:lblOffset val="100"/>
        <c:noMultiLvlLbl val="0"/>
      </c:catAx>
      <c:valAx>
        <c:axId val="99787136"/>
        <c:scaling>
          <c:orientation val="minMax"/>
          <c:max val="100"/>
        </c:scaling>
        <c:delete val="0"/>
        <c:axPos val="l"/>
        <c:majorGridlines/>
        <c:numFmt formatCode="0.0" sourceLinked="1"/>
        <c:majorTickMark val="none"/>
        <c:minorTickMark val="none"/>
        <c:tickLblPos val="nextTo"/>
        <c:crossAx val="9978124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Oct!$F$47:$F$51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FD4-4D34-9FE4-3730FC8467F6}"/>
            </c:ext>
          </c:extLst>
        </c:ser>
        <c:dLbls>
          <c:showLegendKey val="0"/>
          <c:showVal val="0"/>
          <c:showCatName val="0"/>
          <c:showSerName val="0"/>
          <c:showPercent val="0"/>
          <c:showBubbleSize val="0"/>
        </c:dLbls>
        <c:gapWidth val="150"/>
        <c:axId val="99369728"/>
        <c:axId val="99371264"/>
      </c:barChart>
      <c:catAx>
        <c:axId val="99369728"/>
        <c:scaling>
          <c:orientation val="minMax"/>
        </c:scaling>
        <c:delete val="0"/>
        <c:axPos val="b"/>
        <c:numFmt formatCode="General" sourceLinked="0"/>
        <c:majorTickMark val="none"/>
        <c:minorTickMark val="none"/>
        <c:tickLblPos val="nextTo"/>
        <c:crossAx val="99371264"/>
        <c:crosses val="autoZero"/>
        <c:auto val="1"/>
        <c:lblAlgn val="ctr"/>
        <c:lblOffset val="100"/>
        <c:noMultiLvlLbl val="0"/>
      </c:catAx>
      <c:valAx>
        <c:axId val="99371264"/>
        <c:scaling>
          <c:orientation val="minMax"/>
          <c:max val="100"/>
        </c:scaling>
        <c:delete val="0"/>
        <c:axPos val="l"/>
        <c:majorGridlines/>
        <c:numFmt formatCode="0.0" sourceLinked="1"/>
        <c:majorTickMark val="none"/>
        <c:minorTickMark val="none"/>
        <c:tickLblPos val="nextTo"/>
        <c:crossAx val="9936972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Oct!$C$9</c:f>
              <c:strCache>
                <c:ptCount val="1"/>
                <c:pt idx="0">
                  <c:v>Oct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Oct!$B$52:$B$56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Oct!$F$52:$F$56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1F7-4EF2-8F8E-09EFE0FDBC8C}"/>
            </c:ext>
          </c:extLst>
        </c:ser>
        <c:dLbls>
          <c:showLegendKey val="0"/>
          <c:showVal val="0"/>
          <c:showCatName val="0"/>
          <c:showSerName val="0"/>
          <c:showPercent val="0"/>
          <c:showBubbleSize val="0"/>
        </c:dLbls>
        <c:gapWidth val="150"/>
        <c:axId val="99392128"/>
        <c:axId val="99406208"/>
      </c:barChart>
      <c:catAx>
        <c:axId val="99392128"/>
        <c:scaling>
          <c:orientation val="minMax"/>
        </c:scaling>
        <c:delete val="0"/>
        <c:axPos val="b"/>
        <c:numFmt formatCode="General" sourceLinked="0"/>
        <c:majorTickMark val="none"/>
        <c:minorTickMark val="none"/>
        <c:tickLblPos val="nextTo"/>
        <c:crossAx val="99406208"/>
        <c:crosses val="autoZero"/>
        <c:auto val="1"/>
        <c:lblAlgn val="ctr"/>
        <c:lblOffset val="100"/>
        <c:noMultiLvlLbl val="0"/>
      </c:catAx>
      <c:valAx>
        <c:axId val="99406208"/>
        <c:scaling>
          <c:orientation val="minMax"/>
          <c:max val="100"/>
        </c:scaling>
        <c:delete val="0"/>
        <c:axPos val="l"/>
        <c:majorGridlines/>
        <c:numFmt formatCode="0.0" sourceLinked="1"/>
        <c:majorTickMark val="none"/>
        <c:minorTickMark val="none"/>
        <c:tickLblPos val="nextTo"/>
        <c:crossAx val="9939212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Nov!$B$1</c:f>
          <c:strCache>
            <c:ptCount val="1"/>
            <c:pt idx="0">
              <c:v>Audit of PEWS</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Nov!$B$62:$B$64</c:f>
              <c:strCache>
                <c:ptCount val="3"/>
                <c:pt idx="0">
                  <c:v> Documentation Standards</c:v>
                </c:pt>
                <c:pt idx="1">
                  <c:v> Parameters</c:v>
                </c:pt>
                <c:pt idx="2">
                  <c:v> Scoring</c:v>
                </c:pt>
              </c:strCache>
            </c:strRef>
          </c:cat>
          <c:val>
            <c:numRef>
              <c:f>Nov!$C$62:$C$64</c:f>
              <c:numCache>
                <c:formatCode>0.0</c:formatCode>
                <c:ptCount val="3"/>
                <c:pt idx="0">
                  <c:v>0</c:v>
                </c:pt>
                <c:pt idx="1">
                  <c:v>0</c:v>
                </c:pt>
                <c:pt idx="2">
                  <c:v>0</c:v>
                </c:pt>
              </c:numCache>
            </c:numRef>
          </c:val>
          <c:extLst>
            <c:ext xmlns:c16="http://schemas.microsoft.com/office/drawing/2014/chart" uri="{C3380CC4-5D6E-409C-BE32-E72D297353CC}">
              <c16:uniqueId val="{00000000-B013-4739-B145-B48C6E836F36}"/>
            </c:ext>
          </c:extLst>
        </c:ser>
        <c:dLbls>
          <c:showLegendKey val="0"/>
          <c:showVal val="0"/>
          <c:showCatName val="0"/>
          <c:showSerName val="0"/>
          <c:showPercent val="0"/>
          <c:showBubbleSize val="0"/>
        </c:dLbls>
        <c:gapWidth val="150"/>
        <c:axId val="1528960"/>
        <c:axId val="1530496"/>
      </c:barChart>
      <c:catAx>
        <c:axId val="1528960"/>
        <c:scaling>
          <c:orientation val="minMax"/>
        </c:scaling>
        <c:delete val="0"/>
        <c:axPos val="b"/>
        <c:numFmt formatCode="General" sourceLinked="0"/>
        <c:majorTickMark val="none"/>
        <c:minorTickMark val="none"/>
        <c:tickLblPos val="nextTo"/>
        <c:crossAx val="1530496"/>
        <c:crosses val="autoZero"/>
        <c:auto val="1"/>
        <c:lblAlgn val="ctr"/>
        <c:lblOffset val="100"/>
        <c:noMultiLvlLbl val="0"/>
      </c:catAx>
      <c:valAx>
        <c:axId val="1530496"/>
        <c:scaling>
          <c:orientation val="minMax"/>
          <c:max val="100"/>
        </c:scaling>
        <c:delete val="0"/>
        <c:axPos val="l"/>
        <c:majorGridlines/>
        <c:numFmt formatCode="0.0" sourceLinked="1"/>
        <c:majorTickMark val="none"/>
        <c:minorTickMark val="none"/>
        <c:tickLblPos val="nextTo"/>
        <c:crossAx val="1528960"/>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Nov!$B$1</c:f>
          <c:strCache>
            <c:ptCount val="1"/>
            <c:pt idx="0">
              <c:v>Audit of PEWS</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Nov!$B$65:$B$66</c:f>
              <c:strCache>
                <c:ptCount val="2"/>
                <c:pt idx="0">
                  <c:v>Escalation </c:v>
                </c:pt>
                <c:pt idx="1">
                  <c:v> Variance use</c:v>
                </c:pt>
              </c:strCache>
            </c:strRef>
          </c:cat>
          <c:val>
            <c:numRef>
              <c:f>Nov!$C$65:$C$66</c:f>
              <c:numCache>
                <c:formatCode>0.0</c:formatCode>
                <c:ptCount val="2"/>
                <c:pt idx="0">
                  <c:v>0</c:v>
                </c:pt>
                <c:pt idx="1">
                  <c:v>0</c:v>
                </c:pt>
              </c:numCache>
            </c:numRef>
          </c:val>
          <c:extLst>
            <c:ext xmlns:c16="http://schemas.microsoft.com/office/drawing/2014/chart" uri="{C3380CC4-5D6E-409C-BE32-E72D297353CC}">
              <c16:uniqueId val="{00000000-C5FC-4220-8274-4CC2B48E5278}"/>
            </c:ext>
          </c:extLst>
        </c:ser>
        <c:dLbls>
          <c:showLegendKey val="0"/>
          <c:showVal val="0"/>
          <c:showCatName val="0"/>
          <c:showSerName val="0"/>
          <c:showPercent val="0"/>
          <c:showBubbleSize val="0"/>
        </c:dLbls>
        <c:gapWidth val="150"/>
        <c:axId val="1543168"/>
        <c:axId val="1553152"/>
      </c:barChart>
      <c:catAx>
        <c:axId val="1543168"/>
        <c:scaling>
          <c:orientation val="minMax"/>
        </c:scaling>
        <c:delete val="0"/>
        <c:axPos val="b"/>
        <c:numFmt formatCode="General" sourceLinked="0"/>
        <c:majorTickMark val="none"/>
        <c:minorTickMark val="none"/>
        <c:tickLblPos val="nextTo"/>
        <c:crossAx val="1553152"/>
        <c:crosses val="autoZero"/>
        <c:auto val="1"/>
        <c:lblAlgn val="ctr"/>
        <c:lblOffset val="100"/>
        <c:noMultiLvlLbl val="0"/>
      </c:catAx>
      <c:valAx>
        <c:axId val="1553152"/>
        <c:scaling>
          <c:orientation val="minMax"/>
          <c:max val="100"/>
        </c:scaling>
        <c:delete val="0"/>
        <c:axPos val="l"/>
        <c:majorGridlines/>
        <c:numFmt formatCode="0.0" sourceLinked="1"/>
        <c:majorTickMark val="none"/>
        <c:minorTickMark val="none"/>
        <c:tickLblPos val="nextTo"/>
        <c:crossAx val="154316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Nov!$B$1</c:f>
          <c:strCache>
            <c:ptCount val="1"/>
            <c:pt idx="0">
              <c:v>Audit of PEWS</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Nov!$B$67</c:f>
              <c:strCache>
                <c:ptCount val="1"/>
                <c:pt idx="0">
                  <c:v>Overall Compliance</c:v>
                </c:pt>
              </c:strCache>
            </c:strRef>
          </c:cat>
          <c:val>
            <c:numRef>
              <c:f>Nov!$C$67</c:f>
              <c:numCache>
                <c:formatCode>0.0</c:formatCode>
                <c:ptCount val="1"/>
                <c:pt idx="0">
                  <c:v>0</c:v>
                </c:pt>
              </c:numCache>
            </c:numRef>
          </c:val>
          <c:extLst>
            <c:ext xmlns:c16="http://schemas.microsoft.com/office/drawing/2014/chart" uri="{C3380CC4-5D6E-409C-BE32-E72D297353CC}">
              <c16:uniqueId val="{00000000-4AED-4C39-9ABC-4B88B5BB24FF}"/>
            </c:ext>
          </c:extLst>
        </c:ser>
        <c:dLbls>
          <c:showLegendKey val="0"/>
          <c:showVal val="0"/>
          <c:showCatName val="0"/>
          <c:showSerName val="0"/>
          <c:showPercent val="0"/>
          <c:showBubbleSize val="0"/>
        </c:dLbls>
        <c:gapWidth val="150"/>
        <c:axId val="99435648"/>
        <c:axId val="99437184"/>
      </c:barChart>
      <c:catAx>
        <c:axId val="99435648"/>
        <c:scaling>
          <c:orientation val="minMax"/>
        </c:scaling>
        <c:delete val="0"/>
        <c:axPos val="b"/>
        <c:numFmt formatCode="General" sourceLinked="0"/>
        <c:majorTickMark val="none"/>
        <c:minorTickMark val="none"/>
        <c:tickLblPos val="nextTo"/>
        <c:crossAx val="99437184"/>
        <c:crosses val="autoZero"/>
        <c:auto val="1"/>
        <c:lblAlgn val="ctr"/>
        <c:lblOffset val="100"/>
        <c:noMultiLvlLbl val="0"/>
      </c:catAx>
      <c:valAx>
        <c:axId val="99437184"/>
        <c:scaling>
          <c:orientation val="minMax"/>
          <c:max val="100"/>
          <c:min val="0"/>
        </c:scaling>
        <c:delete val="0"/>
        <c:axPos val="l"/>
        <c:majorGridlines/>
        <c:numFmt formatCode="0.0" sourceLinked="1"/>
        <c:majorTickMark val="none"/>
        <c:minorTickMark val="none"/>
        <c:tickLblPos val="nextTo"/>
        <c:crossAx val="9943564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Nov!$B$18</c:f>
          <c:strCache>
            <c:ptCount val="1"/>
            <c:pt idx="0">
              <c:v>Section 1: DOCUMENTATION STANDARDS </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Nov!$F$19:$F$23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6D7-49B8-A79A-2918019B03B3}"/>
            </c:ext>
          </c:extLst>
        </c:ser>
        <c:dLbls>
          <c:showLegendKey val="0"/>
          <c:showVal val="0"/>
          <c:showCatName val="0"/>
          <c:showSerName val="0"/>
          <c:showPercent val="0"/>
          <c:showBubbleSize val="0"/>
        </c:dLbls>
        <c:gapWidth val="150"/>
        <c:axId val="1608704"/>
        <c:axId val="1610496"/>
      </c:barChart>
      <c:catAx>
        <c:axId val="1608704"/>
        <c:scaling>
          <c:orientation val="minMax"/>
        </c:scaling>
        <c:delete val="0"/>
        <c:axPos val="b"/>
        <c:numFmt formatCode="General" sourceLinked="0"/>
        <c:majorTickMark val="none"/>
        <c:minorTickMark val="none"/>
        <c:tickLblPos val="nextTo"/>
        <c:crossAx val="1610496"/>
        <c:crosses val="autoZero"/>
        <c:auto val="1"/>
        <c:lblAlgn val="ctr"/>
        <c:lblOffset val="100"/>
        <c:noMultiLvlLbl val="0"/>
      </c:catAx>
      <c:valAx>
        <c:axId val="1610496"/>
        <c:scaling>
          <c:orientation val="minMax"/>
          <c:max val="100"/>
        </c:scaling>
        <c:delete val="0"/>
        <c:axPos val="l"/>
        <c:majorGridlines/>
        <c:numFmt formatCode="0.0" sourceLinked="1"/>
        <c:majorTickMark val="none"/>
        <c:minorTickMark val="none"/>
        <c:tickLblPos val="nextTo"/>
        <c:crossAx val="1608704"/>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Nov!$F$26:$F$31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6FC-4AC8-A0E6-039886FB6D04}"/>
            </c:ext>
          </c:extLst>
        </c:ser>
        <c:dLbls>
          <c:showLegendKey val="0"/>
          <c:showVal val="0"/>
          <c:showCatName val="0"/>
          <c:showSerName val="0"/>
          <c:showPercent val="0"/>
          <c:showBubbleSize val="0"/>
        </c:dLbls>
        <c:gapWidth val="150"/>
        <c:axId val="1631360"/>
        <c:axId val="1632896"/>
      </c:barChart>
      <c:catAx>
        <c:axId val="1631360"/>
        <c:scaling>
          <c:orientation val="minMax"/>
        </c:scaling>
        <c:delete val="0"/>
        <c:axPos val="b"/>
        <c:numFmt formatCode="General" sourceLinked="0"/>
        <c:majorTickMark val="none"/>
        <c:minorTickMark val="none"/>
        <c:tickLblPos val="nextTo"/>
        <c:crossAx val="1632896"/>
        <c:crosses val="autoZero"/>
        <c:auto val="1"/>
        <c:lblAlgn val="ctr"/>
        <c:lblOffset val="100"/>
        <c:noMultiLvlLbl val="0"/>
      </c:catAx>
      <c:valAx>
        <c:axId val="1632896"/>
        <c:scaling>
          <c:orientation val="minMax"/>
          <c:max val="100"/>
        </c:scaling>
        <c:delete val="0"/>
        <c:axPos val="l"/>
        <c:majorGridlines/>
        <c:numFmt formatCode="0.0" sourceLinked="1"/>
        <c:majorTickMark val="none"/>
        <c:minorTickMark val="none"/>
        <c:tickLblPos val="nextTo"/>
        <c:crossAx val="1631360"/>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Nov!$F$32:$F$36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9D2-47FE-B4EC-EE15F521F6A3}"/>
            </c:ext>
          </c:extLst>
        </c:ser>
        <c:dLbls>
          <c:showLegendKey val="0"/>
          <c:showVal val="0"/>
          <c:showCatName val="0"/>
          <c:showSerName val="0"/>
          <c:showPercent val="0"/>
          <c:showBubbleSize val="0"/>
        </c:dLbls>
        <c:gapWidth val="150"/>
        <c:axId val="100371456"/>
        <c:axId val="100373248"/>
      </c:barChart>
      <c:catAx>
        <c:axId val="100371456"/>
        <c:scaling>
          <c:orientation val="minMax"/>
        </c:scaling>
        <c:delete val="0"/>
        <c:axPos val="b"/>
        <c:numFmt formatCode="General" sourceLinked="0"/>
        <c:majorTickMark val="none"/>
        <c:minorTickMark val="none"/>
        <c:tickLblPos val="nextTo"/>
        <c:crossAx val="100373248"/>
        <c:crosses val="autoZero"/>
        <c:auto val="1"/>
        <c:lblAlgn val="ctr"/>
        <c:lblOffset val="100"/>
        <c:noMultiLvlLbl val="0"/>
      </c:catAx>
      <c:valAx>
        <c:axId val="100373248"/>
        <c:scaling>
          <c:orientation val="minMax"/>
          <c:max val="100"/>
        </c:scaling>
        <c:delete val="0"/>
        <c:axPos val="l"/>
        <c:majorGridlines/>
        <c:numFmt formatCode="0.0" sourceLinked="1"/>
        <c:majorTickMark val="none"/>
        <c:minorTickMark val="none"/>
        <c:tickLblPos val="nextTo"/>
        <c:crossAx val="10037145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Nov!$B$38</c:f>
          <c:strCache>
            <c:ptCount val="1"/>
            <c:pt idx="0">
              <c:v>Section 3: SCORING </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Nov!$B$39:$B$40</c:f>
              <c:strCache>
                <c:ptCount val="2"/>
                <c:pt idx="0">
                  <c:v>Every individual parameter score correct </c:v>
                </c:pt>
                <c:pt idx="1">
                  <c:v>Total PEWS Score correct on every entry</c:v>
                </c:pt>
              </c:strCache>
            </c:strRef>
          </c:cat>
          <c:val>
            <c:numRef>
              <c:f>Nov!$F$39:$F$40</c:f>
              <c:numCache>
                <c:formatCode>0.0</c:formatCode>
                <c:ptCount val="2"/>
                <c:pt idx="0">
                  <c:v>0</c:v>
                </c:pt>
                <c:pt idx="1">
                  <c:v>0</c:v>
                </c:pt>
              </c:numCache>
            </c:numRef>
          </c:val>
          <c:extLst>
            <c:ext xmlns:c16="http://schemas.microsoft.com/office/drawing/2014/chart" uri="{C3380CC4-5D6E-409C-BE32-E72D297353CC}">
              <c16:uniqueId val="{00000000-242F-4F5A-A6B4-C9C7B9E241E8}"/>
            </c:ext>
          </c:extLst>
        </c:ser>
        <c:dLbls>
          <c:showLegendKey val="0"/>
          <c:showVal val="0"/>
          <c:showCatName val="0"/>
          <c:showSerName val="0"/>
          <c:showPercent val="0"/>
          <c:showBubbleSize val="0"/>
        </c:dLbls>
        <c:gapWidth val="150"/>
        <c:axId val="100402304"/>
        <c:axId val="100403840"/>
      </c:barChart>
      <c:catAx>
        <c:axId val="100402304"/>
        <c:scaling>
          <c:orientation val="minMax"/>
        </c:scaling>
        <c:delete val="0"/>
        <c:axPos val="b"/>
        <c:numFmt formatCode="General" sourceLinked="0"/>
        <c:majorTickMark val="none"/>
        <c:minorTickMark val="none"/>
        <c:tickLblPos val="nextTo"/>
        <c:crossAx val="100403840"/>
        <c:crosses val="autoZero"/>
        <c:auto val="1"/>
        <c:lblAlgn val="ctr"/>
        <c:lblOffset val="100"/>
        <c:noMultiLvlLbl val="0"/>
      </c:catAx>
      <c:valAx>
        <c:axId val="100403840"/>
        <c:scaling>
          <c:orientation val="minMax"/>
          <c:max val="100"/>
        </c:scaling>
        <c:delete val="0"/>
        <c:axPos val="l"/>
        <c:majorGridlines/>
        <c:numFmt formatCode="0.0" sourceLinked="1"/>
        <c:majorTickMark val="none"/>
        <c:minorTickMark val="none"/>
        <c:tickLblPos val="nextTo"/>
        <c:crossAx val="10040230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Nov!$B$42</c:f>
          <c:strCache>
            <c:ptCount val="1"/>
            <c:pt idx="0">
              <c:v>Section 4: ESCALATION</c:v>
            </c:pt>
          </c:strCache>
        </c:strRef>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Nov!$B$43:$B$44</c:f>
              <c:strCache>
                <c:ptCount val="2"/>
                <c:pt idx="0">
                  <c:v>Evidence of Nursing Response to triggers</c:v>
                </c:pt>
                <c:pt idx="1">
                  <c:v>Evidence of Medical Response to requested action or review</c:v>
                </c:pt>
              </c:strCache>
            </c:strRef>
          </c:cat>
          <c:val>
            <c:numRef>
              <c:f>Nov!$F$43:$F$44</c:f>
              <c:numCache>
                <c:formatCode>0.0</c:formatCode>
                <c:ptCount val="2"/>
                <c:pt idx="0">
                  <c:v>0</c:v>
                </c:pt>
                <c:pt idx="1">
                  <c:v>0</c:v>
                </c:pt>
              </c:numCache>
            </c:numRef>
          </c:val>
          <c:extLst>
            <c:ext xmlns:c16="http://schemas.microsoft.com/office/drawing/2014/chart" uri="{C3380CC4-5D6E-409C-BE32-E72D297353CC}">
              <c16:uniqueId val="{00000000-2503-4EAC-91F3-6783EA759695}"/>
            </c:ext>
          </c:extLst>
        </c:ser>
        <c:dLbls>
          <c:showLegendKey val="0"/>
          <c:showVal val="0"/>
          <c:showCatName val="0"/>
          <c:showSerName val="0"/>
          <c:showPercent val="0"/>
          <c:showBubbleSize val="0"/>
        </c:dLbls>
        <c:gapWidth val="150"/>
        <c:axId val="100424704"/>
        <c:axId val="100451072"/>
      </c:barChart>
      <c:catAx>
        <c:axId val="100424704"/>
        <c:scaling>
          <c:orientation val="minMax"/>
        </c:scaling>
        <c:delete val="0"/>
        <c:axPos val="b"/>
        <c:numFmt formatCode="General" sourceLinked="0"/>
        <c:majorTickMark val="none"/>
        <c:minorTickMark val="none"/>
        <c:tickLblPos val="nextTo"/>
        <c:crossAx val="100451072"/>
        <c:crosses val="autoZero"/>
        <c:auto val="1"/>
        <c:lblAlgn val="ctr"/>
        <c:lblOffset val="100"/>
        <c:noMultiLvlLbl val="0"/>
      </c:catAx>
      <c:valAx>
        <c:axId val="100451072"/>
        <c:scaling>
          <c:orientation val="minMax"/>
          <c:max val="100"/>
        </c:scaling>
        <c:delete val="0"/>
        <c:axPos val="l"/>
        <c:majorGridlines/>
        <c:numFmt formatCode="0.0" sourceLinked="1"/>
        <c:majorTickMark val="none"/>
        <c:minorTickMark val="none"/>
        <c:tickLblPos val="nextTo"/>
        <c:crossAx val="10042470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Nov!$F$47:$F$51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B78-47AF-8278-1491183CC0E7}"/>
            </c:ext>
          </c:extLst>
        </c:ser>
        <c:dLbls>
          <c:showLegendKey val="0"/>
          <c:showVal val="0"/>
          <c:showCatName val="0"/>
          <c:showSerName val="0"/>
          <c:showPercent val="0"/>
          <c:showBubbleSize val="0"/>
        </c:dLbls>
        <c:gapWidth val="150"/>
        <c:axId val="100603008"/>
        <c:axId val="100604544"/>
      </c:barChart>
      <c:catAx>
        <c:axId val="100603008"/>
        <c:scaling>
          <c:orientation val="minMax"/>
        </c:scaling>
        <c:delete val="0"/>
        <c:axPos val="b"/>
        <c:numFmt formatCode="General" sourceLinked="0"/>
        <c:majorTickMark val="none"/>
        <c:minorTickMark val="none"/>
        <c:tickLblPos val="nextTo"/>
        <c:crossAx val="100604544"/>
        <c:crosses val="autoZero"/>
        <c:auto val="1"/>
        <c:lblAlgn val="ctr"/>
        <c:lblOffset val="100"/>
        <c:noMultiLvlLbl val="0"/>
      </c:catAx>
      <c:valAx>
        <c:axId val="100604544"/>
        <c:scaling>
          <c:orientation val="minMax"/>
          <c:max val="100"/>
        </c:scaling>
        <c:delete val="0"/>
        <c:axPos val="l"/>
        <c:majorGridlines/>
        <c:numFmt formatCode="0.0" sourceLinked="1"/>
        <c:majorTickMark val="none"/>
        <c:minorTickMark val="none"/>
        <c:tickLblPos val="nextTo"/>
        <c:crossAx val="100603008"/>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Nov!$C$9</c:f>
              <c:strCache>
                <c:ptCount val="1"/>
                <c:pt idx="0">
                  <c:v>Nov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Nov!$B$52:$B$56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Nov!$F$52:$F$56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1EA-4B42-9FD4-16D856679604}"/>
            </c:ext>
          </c:extLst>
        </c:ser>
        <c:dLbls>
          <c:showLegendKey val="0"/>
          <c:showVal val="0"/>
          <c:showCatName val="0"/>
          <c:showSerName val="0"/>
          <c:showPercent val="0"/>
          <c:showBubbleSize val="0"/>
        </c:dLbls>
        <c:gapWidth val="150"/>
        <c:axId val="100629504"/>
        <c:axId val="100655872"/>
      </c:barChart>
      <c:catAx>
        <c:axId val="100629504"/>
        <c:scaling>
          <c:orientation val="minMax"/>
        </c:scaling>
        <c:delete val="0"/>
        <c:axPos val="b"/>
        <c:numFmt formatCode="General" sourceLinked="0"/>
        <c:majorTickMark val="none"/>
        <c:minorTickMark val="none"/>
        <c:tickLblPos val="nextTo"/>
        <c:crossAx val="100655872"/>
        <c:crosses val="autoZero"/>
        <c:auto val="1"/>
        <c:lblAlgn val="ctr"/>
        <c:lblOffset val="100"/>
        <c:noMultiLvlLbl val="0"/>
      </c:catAx>
      <c:valAx>
        <c:axId val="100655872"/>
        <c:scaling>
          <c:orientation val="minMax"/>
          <c:max val="100"/>
        </c:scaling>
        <c:delete val="0"/>
        <c:axPos val="l"/>
        <c:majorGridlines/>
        <c:numFmt formatCode="0.0" sourceLinked="1"/>
        <c:majorTickMark val="none"/>
        <c:minorTickMark val="none"/>
        <c:tickLblPos val="nextTo"/>
        <c:crossAx val="100629504"/>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Dec!$B$1</c:f>
          <c:strCache>
            <c:ptCount val="1"/>
            <c:pt idx="0">
              <c:v>Audit of PEWS</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Dec!$B$62:$B$64</c:f>
              <c:strCache>
                <c:ptCount val="3"/>
                <c:pt idx="0">
                  <c:v> Documentation Standards</c:v>
                </c:pt>
                <c:pt idx="1">
                  <c:v> Parameters</c:v>
                </c:pt>
                <c:pt idx="2">
                  <c:v> Scoring</c:v>
                </c:pt>
              </c:strCache>
            </c:strRef>
          </c:cat>
          <c:val>
            <c:numRef>
              <c:f>Dec!$C$62:$C$64</c:f>
              <c:numCache>
                <c:formatCode>0.0</c:formatCode>
                <c:ptCount val="3"/>
                <c:pt idx="0">
                  <c:v>0</c:v>
                </c:pt>
                <c:pt idx="1">
                  <c:v>0</c:v>
                </c:pt>
                <c:pt idx="2">
                  <c:v>0</c:v>
                </c:pt>
              </c:numCache>
            </c:numRef>
          </c:val>
          <c:extLst>
            <c:ext xmlns:c16="http://schemas.microsoft.com/office/drawing/2014/chart" uri="{C3380CC4-5D6E-409C-BE32-E72D297353CC}">
              <c16:uniqueId val="{00000000-924A-4078-9E73-6A701B8313BD}"/>
            </c:ext>
          </c:extLst>
        </c:ser>
        <c:dLbls>
          <c:showLegendKey val="0"/>
          <c:showVal val="0"/>
          <c:showCatName val="0"/>
          <c:showSerName val="0"/>
          <c:showPercent val="0"/>
          <c:showBubbleSize val="0"/>
        </c:dLbls>
        <c:gapWidth val="150"/>
        <c:axId val="97326592"/>
        <c:axId val="97328128"/>
      </c:barChart>
      <c:catAx>
        <c:axId val="97326592"/>
        <c:scaling>
          <c:orientation val="minMax"/>
        </c:scaling>
        <c:delete val="0"/>
        <c:axPos val="b"/>
        <c:numFmt formatCode="General" sourceLinked="0"/>
        <c:majorTickMark val="none"/>
        <c:minorTickMark val="none"/>
        <c:tickLblPos val="nextTo"/>
        <c:crossAx val="97328128"/>
        <c:crosses val="autoZero"/>
        <c:auto val="1"/>
        <c:lblAlgn val="ctr"/>
        <c:lblOffset val="100"/>
        <c:noMultiLvlLbl val="0"/>
      </c:catAx>
      <c:valAx>
        <c:axId val="97328128"/>
        <c:scaling>
          <c:orientation val="minMax"/>
          <c:max val="100"/>
        </c:scaling>
        <c:delete val="0"/>
        <c:axPos val="l"/>
        <c:majorGridlines/>
        <c:numFmt formatCode="0.0" sourceLinked="1"/>
        <c:majorTickMark val="none"/>
        <c:minorTickMark val="none"/>
        <c:tickLblPos val="nextTo"/>
        <c:crossAx val="97326592"/>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Dec!$B$1</c:f>
          <c:strCache>
            <c:ptCount val="1"/>
            <c:pt idx="0">
              <c:v>Audit of PEWS</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Dec!$B$65:$B$66</c:f>
              <c:strCache>
                <c:ptCount val="2"/>
                <c:pt idx="0">
                  <c:v>Escalation </c:v>
                </c:pt>
                <c:pt idx="1">
                  <c:v> Variance use</c:v>
                </c:pt>
              </c:strCache>
            </c:strRef>
          </c:cat>
          <c:val>
            <c:numRef>
              <c:f>Dec!$C$65:$C$66</c:f>
              <c:numCache>
                <c:formatCode>0.0</c:formatCode>
                <c:ptCount val="2"/>
                <c:pt idx="0">
                  <c:v>0</c:v>
                </c:pt>
                <c:pt idx="1">
                  <c:v>0</c:v>
                </c:pt>
              </c:numCache>
            </c:numRef>
          </c:val>
          <c:extLst>
            <c:ext xmlns:c16="http://schemas.microsoft.com/office/drawing/2014/chart" uri="{C3380CC4-5D6E-409C-BE32-E72D297353CC}">
              <c16:uniqueId val="{00000000-3A12-4169-BCC4-C2B181DB0E80}"/>
            </c:ext>
          </c:extLst>
        </c:ser>
        <c:dLbls>
          <c:showLegendKey val="0"/>
          <c:showVal val="0"/>
          <c:showCatName val="0"/>
          <c:showSerName val="0"/>
          <c:showPercent val="0"/>
          <c:showBubbleSize val="0"/>
        </c:dLbls>
        <c:gapWidth val="150"/>
        <c:axId val="97353088"/>
        <c:axId val="97354880"/>
      </c:barChart>
      <c:catAx>
        <c:axId val="97353088"/>
        <c:scaling>
          <c:orientation val="minMax"/>
        </c:scaling>
        <c:delete val="0"/>
        <c:axPos val="b"/>
        <c:numFmt formatCode="General" sourceLinked="0"/>
        <c:majorTickMark val="none"/>
        <c:minorTickMark val="none"/>
        <c:tickLblPos val="nextTo"/>
        <c:crossAx val="97354880"/>
        <c:crosses val="autoZero"/>
        <c:auto val="1"/>
        <c:lblAlgn val="ctr"/>
        <c:lblOffset val="100"/>
        <c:noMultiLvlLbl val="0"/>
      </c:catAx>
      <c:valAx>
        <c:axId val="97354880"/>
        <c:scaling>
          <c:orientation val="minMax"/>
          <c:max val="100"/>
        </c:scaling>
        <c:delete val="0"/>
        <c:axPos val="l"/>
        <c:majorGridlines/>
        <c:numFmt formatCode="0.0" sourceLinked="1"/>
        <c:majorTickMark val="none"/>
        <c:minorTickMark val="none"/>
        <c:tickLblPos val="nextTo"/>
        <c:crossAx val="9735308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Dec!$B$1</c:f>
          <c:strCache>
            <c:ptCount val="1"/>
            <c:pt idx="0">
              <c:v>Audit of PEWS</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Dec!$B$67</c:f>
              <c:strCache>
                <c:ptCount val="1"/>
                <c:pt idx="0">
                  <c:v>Overall Compliance</c:v>
                </c:pt>
              </c:strCache>
            </c:strRef>
          </c:cat>
          <c:val>
            <c:numRef>
              <c:f>Dec!$C$67</c:f>
              <c:numCache>
                <c:formatCode>0.0</c:formatCode>
                <c:ptCount val="1"/>
                <c:pt idx="0">
                  <c:v>0</c:v>
                </c:pt>
              </c:numCache>
            </c:numRef>
          </c:val>
          <c:extLst>
            <c:ext xmlns:c16="http://schemas.microsoft.com/office/drawing/2014/chart" uri="{C3380CC4-5D6E-409C-BE32-E72D297353CC}">
              <c16:uniqueId val="{00000000-4B08-4588-9AD1-B1F3B881F26C}"/>
            </c:ext>
          </c:extLst>
        </c:ser>
        <c:dLbls>
          <c:showLegendKey val="0"/>
          <c:showVal val="0"/>
          <c:showCatName val="0"/>
          <c:showSerName val="0"/>
          <c:showPercent val="0"/>
          <c:showBubbleSize val="0"/>
        </c:dLbls>
        <c:gapWidth val="150"/>
        <c:axId val="97392128"/>
        <c:axId val="97393664"/>
      </c:barChart>
      <c:catAx>
        <c:axId val="97392128"/>
        <c:scaling>
          <c:orientation val="minMax"/>
        </c:scaling>
        <c:delete val="0"/>
        <c:axPos val="b"/>
        <c:numFmt formatCode="General" sourceLinked="0"/>
        <c:majorTickMark val="none"/>
        <c:minorTickMark val="none"/>
        <c:tickLblPos val="nextTo"/>
        <c:crossAx val="97393664"/>
        <c:crosses val="autoZero"/>
        <c:auto val="1"/>
        <c:lblAlgn val="ctr"/>
        <c:lblOffset val="100"/>
        <c:noMultiLvlLbl val="0"/>
      </c:catAx>
      <c:valAx>
        <c:axId val="97393664"/>
        <c:scaling>
          <c:orientation val="minMax"/>
          <c:max val="100"/>
          <c:min val="0"/>
        </c:scaling>
        <c:delete val="0"/>
        <c:axPos val="l"/>
        <c:majorGridlines/>
        <c:numFmt formatCode="0.0" sourceLinked="1"/>
        <c:majorTickMark val="none"/>
        <c:minorTickMark val="none"/>
        <c:tickLblPos val="nextTo"/>
        <c:crossAx val="97392128"/>
        <c:crosses val="autoZero"/>
        <c:crossBetween val="between"/>
      </c:valAx>
    </c:plotArea>
    <c:legend>
      <c:legendPos val="t"/>
      <c:overlay val="0"/>
    </c:legend>
    <c:plotVisOnly val="1"/>
    <c:dispBlanksAs val="gap"/>
    <c:showDLblsOverMax val="0"/>
  </c:chart>
  <c:printSettings>
    <c:headerFooter/>
    <c:pageMargins b="0.750000000000004" l="0.70000000000000062" r="0.70000000000000062" t="0.750000000000004" header="0.30000000000000032" footer="0.30000000000000032"/>
    <c:pageSetup orientation="portrait"/>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Dec!$B$18</c:f>
          <c:strCache>
            <c:ptCount val="1"/>
            <c:pt idx="0">
              <c:v>Section 1: DOCUMENTATION STANDARDS </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Dec!$B$19:$B$23</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Dec!$F$19:$F$23</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988-469A-926E-CF6E515EACCA}"/>
            </c:ext>
          </c:extLst>
        </c:ser>
        <c:dLbls>
          <c:showLegendKey val="0"/>
          <c:showVal val="0"/>
          <c:showCatName val="0"/>
          <c:showSerName val="0"/>
          <c:showPercent val="0"/>
          <c:showBubbleSize val="0"/>
        </c:dLbls>
        <c:gapWidth val="150"/>
        <c:axId val="97422720"/>
        <c:axId val="97440896"/>
      </c:barChart>
      <c:catAx>
        <c:axId val="97422720"/>
        <c:scaling>
          <c:orientation val="minMax"/>
        </c:scaling>
        <c:delete val="0"/>
        <c:axPos val="b"/>
        <c:numFmt formatCode="General" sourceLinked="0"/>
        <c:majorTickMark val="none"/>
        <c:minorTickMark val="none"/>
        <c:tickLblPos val="nextTo"/>
        <c:crossAx val="97440896"/>
        <c:crosses val="autoZero"/>
        <c:auto val="1"/>
        <c:lblAlgn val="ctr"/>
        <c:lblOffset val="100"/>
        <c:noMultiLvlLbl val="0"/>
      </c:catAx>
      <c:valAx>
        <c:axId val="97440896"/>
        <c:scaling>
          <c:orientation val="minMax"/>
          <c:max val="100"/>
        </c:scaling>
        <c:delete val="0"/>
        <c:axPos val="l"/>
        <c:majorGridlines/>
        <c:numFmt formatCode="0.0" sourceLinked="1"/>
        <c:majorTickMark val="none"/>
        <c:minorTickMark val="none"/>
        <c:tickLblPos val="nextTo"/>
        <c:crossAx val="97422720"/>
        <c:crosses val="autoZero"/>
        <c:crossBetween val="between"/>
      </c:valAx>
    </c:plotArea>
    <c:legend>
      <c:legendPos val="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Core Parameters</a:t>
            </a:r>
          </a:p>
        </c:rich>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Dec!$B$26:$B$31</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Dec!$F$26:$F$31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05B-4BD0-8F2D-0C00077F08B5}"/>
            </c:ext>
          </c:extLst>
        </c:ser>
        <c:dLbls>
          <c:showLegendKey val="0"/>
          <c:showVal val="0"/>
          <c:showCatName val="0"/>
          <c:showSerName val="0"/>
          <c:showPercent val="0"/>
          <c:showBubbleSize val="0"/>
        </c:dLbls>
        <c:gapWidth val="150"/>
        <c:axId val="97465856"/>
        <c:axId val="97467392"/>
      </c:barChart>
      <c:catAx>
        <c:axId val="97465856"/>
        <c:scaling>
          <c:orientation val="minMax"/>
        </c:scaling>
        <c:delete val="0"/>
        <c:axPos val="b"/>
        <c:numFmt formatCode="General" sourceLinked="0"/>
        <c:majorTickMark val="none"/>
        <c:minorTickMark val="none"/>
        <c:tickLblPos val="nextTo"/>
        <c:crossAx val="97467392"/>
        <c:crosses val="autoZero"/>
        <c:auto val="1"/>
        <c:lblAlgn val="ctr"/>
        <c:lblOffset val="100"/>
        <c:noMultiLvlLbl val="0"/>
      </c:catAx>
      <c:valAx>
        <c:axId val="97467392"/>
        <c:scaling>
          <c:orientation val="minMax"/>
          <c:max val="100"/>
        </c:scaling>
        <c:delete val="0"/>
        <c:axPos val="l"/>
        <c:majorGridlines/>
        <c:numFmt formatCode="0.0" sourceLinked="1"/>
        <c:majorTickMark val="none"/>
        <c:minorTickMark val="none"/>
        <c:tickLblPos val="nextTo"/>
        <c:crossAx val="97465856"/>
        <c:crosses val="autoZero"/>
        <c:crossBetween val="between"/>
      </c:valAx>
    </c:plotArea>
    <c:legend>
      <c:legendPos val="t"/>
      <c:overlay val="0"/>
    </c:legend>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Additional Parameters</a:t>
            </a:r>
          </a:p>
        </c:rich>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Dec!$B$32:$B$36</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Dec!$F$32:$F$36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B0F-4176-81DA-29DA345F1E5F}"/>
            </c:ext>
          </c:extLst>
        </c:ser>
        <c:dLbls>
          <c:showLegendKey val="0"/>
          <c:showVal val="0"/>
          <c:showCatName val="0"/>
          <c:showSerName val="0"/>
          <c:showPercent val="0"/>
          <c:showBubbleSize val="0"/>
        </c:dLbls>
        <c:gapWidth val="150"/>
        <c:axId val="97488256"/>
        <c:axId val="97502336"/>
      </c:barChart>
      <c:catAx>
        <c:axId val="97488256"/>
        <c:scaling>
          <c:orientation val="minMax"/>
        </c:scaling>
        <c:delete val="0"/>
        <c:axPos val="b"/>
        <c:numFmt formatCode="General" sourceLinked="0"/>
        <c:majorTickMark val="none"/>
        <c:minorTickMark val="none"/>
        <c:tickLblPos val="nextTo"/>
        <c:crossAx val="97502336"/>
        <c:crosses val="autoZero"/>
        <c:auto val="1"/>
        <c:lblAlgn val="ctr"/>
        <c:lblOffset val="100"/>
        <c:noMultiLvlLbl val="0"/>
      </c:catAx>
      <c:valAx>
        <c:axId val="97502336"/>
        <c:scaling>
          <c:orientation val="minMax"/>
          <c:max val="100"/>
        </c:scaling>
        <c:delete val="0"/>
        <c:axPos val="l"/>
        <c:majorGridlines/>
        <c:numFmt formatCode="0.0" sourceLinked="1"/>
        <c:majorTickMark val="none"/>
        <c:minorTickMark val="none"/>
        <c:tickLblPos val="nextTo"/>
        <c:crossAx val="9748825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Dec!$B$38</c:f>
          <c:strCache>
            <c:ptCount val="1"/>
            <c:pt idx="0">
              <c:v>Section 3: SCORING </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Dec!$B$39:$B$40</c:f>
              <c:strCache>
                <c:ptCount val="2"/>
                <c:pt idx="0">
                  <c:v>Every individual parameter score correct </c:v>
                </c:pt>
                <c:pt idx="1">
                  <c:v>Total PEWS Score correct on every entry</c:v>
                </c:pt>
              </c:strCache>
            </c:strRef>
          </c:cat>
          <c:val>
            <c:numRef>
              <c:f>Dec!$F$39:$F$40</c:f>
              <c:numCache>
                <c:formatCode>0.0</c:formatCode>
                <c:ptCount val="2"/>
                <c:pt idx="0">
                  <c:v>0</c:v>
                </c:pt>
                <c:pt idx="1">
                  <c:v>0</c:v>
                </c:pt>
              </c:numCache>
            </c:numRef>
          </c:val>
          <c:extLst>
            <c:ext xmlns:c16="http://schemas.microsoft.com/office/drawing/2014/chart" uri="{C3380CC4-5D6E-409C-BE32-E72D297353CC}">
              <c16:uniqueId val="{00000000-B46D-444C-8021-67696A08457A}"/>
            </c:ext>
          </c:extLst>
        </c:ser>
        <c:dLbls>
          <c:showLegendKey val="0"/>
          <c:showVal val="0"/>
          <c:showCatName val="0"/>
          <c:showSerName val="0"/>
          <c:showPercent val="0"/>
          <c:showBubbleSize val="0"/>
        </c:dLbls>
        <c:gapWidth val="150"/>
        <c:axId val="99960320"/>
        <c:axId val="99961856"/>
      </c:barChart>
      <c:catAx>
        <c:axId val="99960320"/>
        <c:scaling>
          <c:orientation val="minMax"/>
        </c:scaling>
        <c:delete val="0"/>
        <c:axPos val="b"/>
        <c:numFmt formatCode="General" sourceLinked="0"/>
        <c:majorTickMark val="none"/>
        <c:minorTickMark val="none"/>
        <c:tickLblPos val="nextTo"/>
        <c:crossAx val="99961856"/>
        <c:crosses val="autoZero"/>
        <c:auto val="1"/>
        <c:lblAlgn val="ctr"/>
        <c:lblOffset val="100"/>
        <c:noMultiLvlLbl val="0"/>
      </c:catAx>
      <c:valAx>
        <c:axId val="99961856"/>
        <c:scaling>
          <c:orientation val="minMax"/>
          <c:max val="100"/>
        </c:scaling>
        <c:delete val="0"/>
        <c:axPos val="l"/>
        <c:majorGridlines/>
        <c:numFmt formatCode="0.0" sourceLinked="1"/>
        <c:majorTickMark val="none"/>
        <c:minorTickMark val="none"/>
        <c:tickLblPos val="nextTo"/>
        <c:crossAx val="999603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Dec!$B$42</c:f>
          <c:strCache>
            <c:ptCount val="1"/>
            <c:pt idx="0">
              <c:v>Section 4: ESCALATION</c:v>
            </c:pt>
          </c:strCache>
        </c:strRef>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Dec!$B$43:$B$44</c:f>
              <c:strCache>
                <c:ptCount val="2"/>
                <c:pt idx="0">
                  <c:v>Evidence of Nursing Response to triggers</c:v>
                </c:pt>
                <c:pt idx="1">
                  <c:v>Evidence of Medical Response to requested action or review</c:v>
                </c:pt>
              </c:strCache>
            </c:strRef>
          </c:cat>
          <c:val>
            <c:numRef>
              <c:f>Dec!$F$43:$F$44</c:f>
              <c:numCache>
                <c:formatCode>0.0</c:formatCode>
                <c:ptCount val="2"/>
                <c:pt idx="0">
                  <c:v>0</c:v>
                </c:pt>
                <c:pt idx="1">
                  <c:v>0</c:v>
                </c:pt>
              </c:numCache>
            </c:numRef>
          </c:val>
          <c:extLst>
            <c:ext xmlns:c16="http://schemas.microsoft.com/office/drawing/2014/chart" uri="{C3380CC4-5D6E-409C-BE32-E72D297353CC}">
              <c16:uniqueId val="{00000000-EB9F-417C-B511-B4450E39AA8C}"/>
            </c:ext>
          </c:extLst>
        </c:ser>
        <c:dLbls>
          <c:showLegendKey val="0"/>
          <c:showVal val="0"/>
          <c:showCatName val="0"/>
          <c:showSerName val="0"/>
          <c:showPercent val="0"/>
          <c:showBubbleSize val="0"/>
        </c:dLbls>
        <c:gapWidth val="150"/>
        <c:axId val="99982720"/>
        <c:axId val="100004992"/>
      </c:barChart>
      <c:catAx>
        <c:axId val="99982720"/>
        <c:scaling>
          <c:orientation val="minMax"/>
        </c:scaling>
        <c:delete val="0"/>
        <c:axPos val="b"/>
        <c:numFmt formatCode="General" sourceLinked="0"/>
        <c:majorTickMark val="none"/>
        <c:minorTickMark val="none"/>
        <c:tickLblPos val="nextTo"/>
        <c:crossAx val="100004992"/>
        <c:crosses val="autoZero"/>
        <c:auto val="1"/>
        <c:lblAlgn val="ctr"/>
        <c:lblOffset val="100"/>
        <c:noMultiLvlLbl val="0"/>
      </c:catAx>
      <c:valAx>
        <c:axId val="100004992"/>
        <c:scaling>
          <c:orientation val="minMax"/>
          <c:max val="100"/>
        </c:scaling>
        <c:delete val="0"/>
        <c:axPos val="l"/>
        <c:majorGridlines/>
        <c:numFmt formatCode="0.0" sourceLinked="1"/>
        <c:majorTickMark val="none"/>
        <c:minorTickMark val="none"/>
        <c:tickLblPos val="nextTo"/>
        <c:crossAx val="99982720"/>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Dec!$B$47:$B$51</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Dec!$F$47:$F$51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9F7-437A-910E-ED02C15D402F}"/>
            </c:ext>
          </c:extLst>
        </c:ser>
        <c:dLbls>
          <c:showLegendKey val="0"/>
          <c:showVal val="0"/>
          <c:showCatName val="0"/>
          <c:showSerName val="0"/>
          <c:showPercent val="0"/>
          <c:showBubbleSize val="0"/>
        </c:dLbls>
        <c:gapWidth val="150"/>
        <c:axId val="100025856"/>
        <c:axId val="100027392"/>
      </c:barChart>
      <c:catAx>
        <c:axId val="100025856"/>
        <c:scaling>
          <c:orientation val="minMax"/>
        </c:scaling>
        <c:delete val="0"/>
        <c:axPos val="b"/>
        <c:numFmt formatCode="General" sourceLinked="0"/>
        <c:majorTickMark val="none"/>
        <c:minorTickMark val="none"/>
        <c:tickLblPos val="nextTo"/>
        <c:crossAx val="100027392"/>
        <c:crosses val="autoZero"/>
        <c:auto val="1"/>
        <c:lblAlgn val="ctr"/>
        <c:lblOffset val="100"/>
        <c:noMultiLvlLbl val="0"/>
      </c:catAx>
      <c:valAx>
        <c:axId val="100027392"/>
        <c:scaling>
          <c:orientation val="minMax"/>
          <c:max val="100"/>
        </c:scaling>
        <c:delete val="0"/>
        <c:axPos val="l"/>
        <c:majorGridlines/>
        <c:numFmt formatCode="0.0" sourceLinked="1"/>
        <c:majorTickMark val="none"/>
        <c:minorTickMark val="none"/>
        <c:tickLblPos val="nextTo"/>
        <c:crossAx val="10002585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 Variances</a:t>
            </a:r>
          </a:p>
        </c:rich>
      </c:tx>
      <c:overlay val="0"/>
    </c:title>
    <c:autoTitleDeleted val="0"/>
    <c:plotArea>
      <c:layout/>
      <c:barChart>
        <c:barDir val="col"/>
        <c:grouping val="clustered"/>
        <c:varyColors val="0"/>
        <c:ser>
          <c:idx val="0"/>
          <c:order val="0"/>
          <c:tx>
            <c:strRef>
              <c:f>Dec!$C$9</c:f>
              <c:strCache>
                <c:ptCount val="1"/>
                <c:pt idx="0">
                  <c:v>Dec &lt;&lt;enter year&gt;&gt;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Dec!$B$52:$B$56</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Dec!$F$52:$F$56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090-4B56-82E5-2775624A5DB7}"/>
            </c:ext>
          </c:extLst>
        </c:ser>
        <c:dLbls>
          <c:showLegendKey val="0"/>
          <c:showVal val="0"/>
          <c:showCatName val="0"/>
          <c:showSerName val="0"/>
          <c:showPercent val="0"/>
          <c:showBubbleSize val="0"/>
        </c:dLbls>
        <c:gapWidth val="150"/>
        <c:axId val="100072832"/>
        <c:axId val="100926592"/>
      </c:barChart>
      <c:catAx>
        <c:axId val="100072832"/>
        <c:scaling>
          <c:orientation val="minMax"/>
        </c:scaling>
        <c:delete val="0"/>
        <c:axPos val="b"/>
        <c:numFmt formatCode="General" sourceLinked="0"/>
        <c:majorTickMark val="none"/>
        <c:minorTickMark val="none"/>
        <c:tickLblPos val="nextTo"/>
        <c:crossAx val="100926592"/>
        <c:crosses val="autoZero"/>
        <c:auto val="1"/>
        <c:lblAlgn val="ctr"/>
        <c:lblOffset val="100"/>
        <c:noMultiLvlLbl val="0"/>
      </c:catAx>
      <c:valAx>
        <c:axId val="100926592"/>
        <c:scaling>
          <c:orientation val="minMax"/>
          <c:max val="100"/>
        </c:scaling>
        <c:delete val="0"/>
        <c:axPos val="l"/>
        <c:majorGridlines/>
        <c:numFmt formatCode="0.0" sourceLinked="1"/>
        <c:majorTickMark val="none"/>
        <c:minorTickMark val="none"/>
        <c:tickLblPos val="nextTo"/>
        <c:crossAx val="100072832"/>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Quarter4!$B$60:$B$62</c:f>
              <c:strCache>
                <c:ptCount val="3"/>
                <c:pt idx="0">
                  <c:v> Documentation Standards</c:v>
                </c:pt>
                <c:pt idx="1">
                  <c:v> Parameters</c:v>
                </c:pt>
                <c:pt idx="2">
                  <c:v> Scoring</c:v>
                </c:pt>
              </c:strCache>
            </c:strRef>
          </c:cat>
          <c:val>
            <c:numRef>
              <c:f>Quarter4!$C$60:$C$62</c:f>
              <c:numCache>
                <c:formatCode>0.0</c:formatCode>
                <c:ptCount val="3"/>
                <c:pt idx="0">
                  <c:v>0</c:v>
                </c:pt>
                <c:pt idx="1">
                  <c:v>0</c:v>
                </c:pt>
                <c:pt idx="2">
                  <c:v>0</c:v>
                </c:pt>
              </c:numCache>
            </c:numRef>
          </c:val>
          <c:extLst>
            <c:ext xmlns:c16="http://schemas.microsoft.com/office/drawing/2014/chart" uri="{C3380CC4-5D6E-409C-BE32-E72D297353CC}">
              <c16:uniqueId val="{00000000-1188-49A9-8F59-574BFD4B5D42}"/>
            </c:ext>
          </c:extLst>
        </c:ser>
        <c:ser>
          <c:idx val="1"/>
          <c:order val="1"/>
          <c:invertIfNegative val="0"/>
          <c:cat>
            <c:strRef>
              <c:f>Quarter4!$B$60:$B$62</c:f>
              <c:strCache>
                <c:ptCount val="3"/>
                <c:pt idx="0">
                  <c:v> Documentation Standards</c:v>
                </c:pt>
                <c:pt idx="1">
                  <c:v> Parameters</c:v>
                </c:pt>
                <c:pt idx="2">
                  <c:v> Scoring</c:v>
                </c:pt>
              </c:strCache>
            </c:strRef>
          </c:cat>
          <c:val>
            <c:numRef>
              <c:f>Quarter4!$D$60:$D$62</c:f>
              <c:numCache>
                <c:formatCode>General</c:formatCode>
                <c:ptCount val="3"/>
              </c:numCache>
            </c:numRef>
          </c:val>
          <c:extLst>
            <c:ext xmlns:c16="http://schemas.microsoft.com/office/drawing/2014/chart" uri="{C3380CC4-5D6E-409C-BE32-E72D297353CC}">
              <c16:uniqueId val="{00000001-1188-49A9-8F59-574BFD4B5D42}"/>
            </c:ext>
          </c:extLst>
        </c:ser>
        <c:ser>
          <c:idx val="2"/>
          <c:order val="2"/>
          <c:invertIfNegative val="0"/>
          <c:cat>
            <c:strRef>
              <c:f>Quarter4!$B$60:$B$62</c:f>
              <c:strCache>
                <c:ptCount val="3"/>
                <c:pt idx="0">
                  <c:v> Documentation Standards</c:v>
                </c:pt>
                <c:pt idx="1">
                  <c:v> Parameters</c:v>
                </c:pt>
                <c:pt idx="2">
                  <c:v> Scoring</c:v>
                </c:pt>
              </c:strCache>
            </c:strRef>
          </c:cat>
          <c:val>
            <c:numRef>
              <c:f>Quarter4!$E$60:$E$62</c:f>
              <c:numCache>
                <c:formatCode>General</c:formatCode>
                <c:ptCount val="3"/>
              </c:numCache>
            </c:numRef>
          </c:val>
          <c:extLst>
            <c:ext xmlns:c16="http://schemas.microsoft.com/office/drawing/2014/chart" uri="{C3380CC4-5D6E-409C-BE32-E72D297353CC}">
              <c16:uniqueId val="{00000002-1188-49A9-8F59-574BFD4B5D42}"/>
            </c:ext>
          </c:extLst>
        </c:ser>
        <c:ser>
          <c:idx val="3"/>
          <c:order val="3"/>
          <c:invertIfNegative val="0"/>
          <c:cat>
            <c:strRef>
              <c:f>Quarter4!$B$60:$B$62</c:f>
              <c:strCache>
                <c:ptCount val="3"/>
                <c:pt idx="0">
                  <c:v> Documentation Standards</c:v>
                </c:pt>
                <c:pt idx="1">
                  <c:v> Parameters</c:v>
                </c:pt>
                <c:pt idx="2">
                  <c:v> Scoring</c:v>
                </c:pt>
              </c:strCache>
            </c:strRef>
          </c:cat>
          <c:val>
            <c:numRef>
              <c:f>Quarter4!$F$60:$F$62</c:f>
              <c:numCache>
                <c:formatCode>General</c:formatCode>
                <c:ptCount val="3"/>
              </c:numCache>
            </c:numRef>
          </c:val>
          <c:extLst>
            <c:ext xmlns:c16="http://schemas.microsoft.com/office/drawing/2014/chart" uri="{C3380CC4-5D6E-409C-BE32-E72D297353CC}">
              <c16:uniqueId val="{00000003-1188-49A9-8F59-574BFD4B5D42}"/>
            </c:ext>
          </c:extLst>
        </c:ser>
        <c:dLbls>
          <c:showLegendKey val="0"/>
          <c:showVal val="0"/>
          <c:showCatName val="0"/>
          <c:showSerName val="0"/>
          <c:showPercent val="0"/>
          <c:showBubbleSize val="0"/>
        </c:dLbls>
        <c:gapWidth val="150"/>
        <c:axId val="97378688"/>
        <c:axId val="97380224"/>
      </c:barChart>
      <c:catAx>
        <c:axId val="97378688"/>
        <c:scaling>
          <c:orientation val="minMax"/>
        </c:scaling>
        <c:delete val="0"/>
        <c:axPos val="b"/>
        <c:numFmt formatCode="General" sourceLinked="0"/>
        <c:majorTickMark val="none"/>
        <c:minorTickMark val="none"/>
        <c:tickLblPos val="nextTo"/>
        <c:crossAx val="97380224"/>
        <c:crosses val="autoZero"/>
        <c:auto val="1"/>
        <c:lblAlgn val="ctr"/>
        <c:lblOffset val="100"/>
        <c:noMultiLvlLbl val="0"/>
      </c:catAx>
      <c:valAx>
        <c:axId val="97380224"/>
        <c:scaling>
          <c:orientation val="minMax"/>
          <c:max val="100"/>
        </c:scaling>
        <c:delete val="0"/>
        <c:axPos val="l"/>
        <c:majorGridlines/>
        <c:numFmt formatCode="0.0" sourceLinked="1"/>
        <c:majorTickMark val="none"/>
        <c:minorTickMark val="none"/>
        <c:tickLblPos val="nextTo"/>
        <c:crossAx val="97378688"/>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Quarter4!$B$63:$B$64</c:f>
              <c:strCache>
                <c:ptCount val="2"/>
                <c:pt idx="0">
                  <c:v>Escalation </c:v>
                </c:pt>
                <c:pt idx="1">
                  <c:v> Variance use</c:v>
                </c:pt>
              </c:strCache>
            </c:strRef>
          </c:cat>
          <c:val>
            <c:numRef>
              <c:f>Quarter4!$C$63:$C$64</c:f>
              <c:numCache>
                <c:formatCode>0.0</c:formatCode>
                <c:ptCount val="2"/>
                <c:pt idx="0">
                  <c:v>0</c:v>
                </c:pt>
                <c:pt idx="1">
                  <c:v>0</c:v>
                </c:pt>
              </c:numCache>
            </c:numRef>
          </c:val>
          <c:extLst>
            <c:ext xmlns:c16="http://schemas.microsoft.com/office/drawing/2014/chart" uri="{C3380CC4-5D6E-409C-BE32-E72D297353CC}">
              <c16:uniqueId val="{00000000-BAB6-446E-9E81-1F9D6A5F7AA6}"/>
            </c:ext>
          </c:extLst>
        </c:ser>
        <c:ser>
          <c:idx val="1"/>
          <c:order val="1"/>
          <c:invertIfNegative val="0"/>
          <c:cat>
            <c:strRef>
              <c:f>Quarter4!$B$63:$B$64</c:f>
              <c:strCache>
                <c:ptCount val="2"/>
                <c:pt idx="0">
                  <c:v>Escalation </c:v>
                </c:pt>
                <c:pt idx="1">
                  <c:v> Variance use</c:v>
                </c:pt>
              </c:strCache>
            </c:strRef>
          </c:cat>
          <c:val>
            <c:numRef>
              <c:f>Quarter4!$D$63:$D$64</c:f>
              <c:numCache>
                <c:formatCode>General</c:formatCode>
                <c:ptCount val="2"/>
              </c:numCache>
            </c:numRef>
          </c:val>
          <c:extLst>
            <c:ext xmlns:c16="http://schemas.microsoft.com/office/drawing/2014/chart" uri="{C3380CC4-5D6E-409C-BE32-E72D297353CC}">
              <c16:uniqueId val="{00000001-BAB6-446E-9E81-1F9D6A5F7AA6}"/>
            </c:ext>
          </c:extLst>
        </c:ser>
        <c:ser>
          <c:idx val="2"/>
          <c:order val="2"/>
          <c:invertIfNegative val="0"/>
          <c:cat>
            <c:strRef>
              <c:f>Quarter4!$B$63:$B$64</c:f>
              <c:strCache>
                <c:ptCount val="2"/>
                <c:pt idx="0">
                  <c:v>Escalation </c:v>
                </c:pt>
                <c:pt idx="1">
                  <c:v> Variance use</c:v>
                </c:pt>
              </c:strCache>
            </c:strRef>
          </c:cat>
          <c:val>
            <c:numRef>
              <c:f>Quarter4!$E$63:$E$64</c:f>
              <c:numCache>
                <c:formatCode>General</c:formatCode>
                <c:ptCount val="2"/>
              </c:numCache>
            </c:numRef>
          </c:val>
          <c:extLst>
            <c:ext xmlns:c16="http://schemas.microsoft.com/office/drawing/2014/chart" uri="{C3380CC4-5D6E-409C-BE32-E72D297353CC}">
              <c16:uniqueId val="{00000002-BAB6-446E-9E81-1F9D6A5F7AA6}"/>
            </c:ext>
          </c:extLst>
        </c:ser>
        <c:ser>
          <c:idx val="3"/>
          <c:order val="3"/>
          <c:invertIfNegative val="0"/>
          <c:cat>
            <c:strRef>
              <c:f>Quarter4!$B$63:$B$64</c:f>
              <c:strCache>
                <c:ptCount val="2"/>
                <c:pt idx="0">
                  <c:v>Escalation </c:v>
                </c:pt>
                <c:pt idx="1">
                  <c:v> Variance use</c:v>
                </c:pt>
              </c:strCache>
            </c:strRef>
          </c:cat>
          <c:val>
            <c:numRef>
              <c:f>Quarter4!$F$63:$F$64</c:f>
              <c:numCache>
                <c:formatCode>General</c:formatCode>
                <c:ptCount val="2"/>
              </c:numCache>
            </c:numRef>
          </c:val>
          <c:extLst>
            <c:ext xmlns:c16="http://schemas.microsoft.com/office/drawing/2014/chart" uri="{C3380CC4-5D6E-409C-BE32-E72D297353CC}">
              <c16:uniqueId val="{00000003-BAB6-446E-9E81-1F9D6A5F7AA6}"/>
            </c:ext>
          </c:extLst>
        </c:ser>
        <c:dLbls>
          <c:showLegendKey val="0"/>
          <c:showVal val="0"/>
          <c:showCatName val="0"/>
          <c:showSerName val="0"/>
          <c:showPercent val="0"/>
          <c:showBubbleSize val="0"/>
        </c:dLbls>
        <c:gapWidth val="150"/>
        <c:axId val="100970880"/>
        <c:axId val="100972416"/>
      </c:barChart>
      <c:catAx>
        <c:axId val="100970880"/>
        <c:scaling>
          <c:orientation val="minMax"/>
        </c:scaling>
        <c:delete val="0"/>
        <c:axPos val="b"/>
        <c:numFmt formatCode="General" sourceLinked="0"/>
        <c:majorTickMark val="none"/>
        <c:minorTickMark val="none"/>
        <c:tickLblPos val="nextTo"/>
        <c:crossAx val="100972416"/>
        <c:crosses val="autoZero"/>
        <c:auto val="1"/>
        <c:lblAlgn val="ctr"/>
        <c:lblOffset val="100"/>
        <c:noMultiLvlLbl val="0"/>
      </c:catAx>
      <c:valAx>
        <c:axId val="100972416"/>
        <c:scaling>
          <c:orientation val="minMax"/>
          <c:max val="100"/>
        </c:scaling>
        <c:delete val="0"/>
        <c:axPos val="l"/>
        <c:majorGridlines/>
        <c:numFmt formatCode="0.0" sourceLinked="1"/>
        <c:majorTickMark val="none"/>
        <c:minorTickMark val="none"/>
        <c:tickLblPos val="nextTo"/>
        <c:crossAx val="100970880"/>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Quarter4!$B$1</c:f>
          <c:strCache>
            <c:ptCount val="1"/>
            <c:pt idx="0">
              <c:v>Audit of PEWS</c:v>
            </c:pt>
          </c:strCache>
        </c:strRef>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Quarter4!$B$65</c:f>
              <c:strCache>
                <c:ptCount val="1"/>
                <c:pt idx="0">
                  <c:v>Overall Compliance</c:v>
                </c:pt>
              </c:strCache>
            </c:strRef>
          </c:cat>
          <c:val>
            <c:numRef>
              <c:f>Quarter4!$C$65</c:f>
              <c:numCache>
                <c:formatCode>0.0</c:formatCode>
                <c:ptCount val="1"/>
                <c:pt idx="0">
                  <c:v>0</c:v>
                </c:pt>
              </c:numCache>
            </c:numRef>
          </c:val>
          <c:extLst>
            <c:ext xmlns:c16="http://schemas.microsoft.com/office/drawing/2014/chart" uri="{C3380CC4-5D6E-409C-BE32-E72D297353CC}">
              <c16:uniqueId val="{00000000-8D02-48AE-BB47-DAD949B602C7}"/>
            </c:ext>
          </c:extLst>
        </c:ser>
        <c:ser>
          <c:idx val="1"/>
          <c:order val="1"/>
          <c:invertIfNegative val="0"/>
          <c:cat>
            <c:strRef>
              <c:f>Quarter4!$B$65</c:f>
              <c:strCache>
                <c:ptCount val="1"/>
                <c:pt idx="0">
                  <c:v>Overall Compliance</c:v>
                </c:pt>
              </c:strCache>
            </c:strRef>
          </c:cat>
          <c:val>
            <c:numRef>
              <c:f>Quarter4!$D$65</c:f>
              <c:numCache>
                <c:formatCode>General</c:formatCode>
                <c:ptCount val="1"/>
              </c:numCache>
            </c:numRef>
          </c:val>
          <c:extLst>
            <c:ext xmlns:c16="http://schemas.microsoft.com/office/drawing/2014/chart" uri="{C3380CC4-5D6E-409C-BE32-E72D297353CC}">
              <c16:uniqueId val="{00000001-8D02-48AE-BB47-DAD949B602C7}"/>
            </c:ext>
          </c:extLst>
        </c:ser>
        <c:ser>
          <c:idx val="2"/>
          <c:order val="2"/>
          <c:invertIfNegative val="0"/>
          <c:cat>
            <c:strRef>
              <c:f>Quarter4!$B$65</c:f>
              <c:strCache>
                <c:ptCount val="1"/>
                <c:pt idx="0">
                  <c:v>Overall Compliance</c:v>
                </c:pt>
              </c:strCache>
            </c:strRef>
          </c:cat>
          <c:val>
            <c:numRef>
              <c:f>Quarter4!$E$65</c:f>
              <c:numCache>
                <c:formatCode>General</c:formatCode>
                <c:ptCount val="1"/>
              </c:numCache>
            </c:numRef>
          </c:val>
          <c:extLst>
            <c:ext xmlns:c16="http://schemas.microsoft.com/office/drawing/2014/chart" uri="{C3380CC4-5D6E-409C-BE32-E72D297353CC}">
              <c16:uniqueId val="{00000002-8D02-48AE-BB47-DAD949B602C7}"/>
            </c:ext>
          </c:extLst>
        </c:ser>
        <c:ser>
          <c:idx val="3"/>
          <c:order val="3"/>
          <c:invertIfNegative val="0"/>
          <c:cat>
            <c:strRef>
              <c:f>Quarter4!$B$65</c:f>
              <c:strCache>
                <c:ptCount val="1"/>
                <c:pt idx="0">
                  <c:v>Overall Compliance</c:v>
                </c:pt>
              </c:strCache>
            </c:strRef>
          </c:cat>
          <c:val>
            <c:numRef>
              <c:f>Quarter4!$F$65</c:f>
              <c:numCache>
                <c:formatCode>General</c:formatCode>
                <c:ptCount val="1"/>
              </c:numCache>
            </c:numRef>
          </c:val>
          <c:extLst>
            <c:ext xmlns:c16="http://schemas.microsoft.com/office/drawing/2014/chart" uri="{C3380CC4-5D6E-409C-BE32-E72D297353CC}">
              <c16:uniqueId val="{00000003-8D02-48AE-BB47-DAD949B602C7}"/>
            </c:ext>
          </c:extLst>
        </c:ser>
        <c:dLbls>
          <c:showLegendKey val="0"/>
          <c:showVal val="0"/>
          <c:showCatName val="0"/>
          <c:showSerName val="0"/>
          <c:showPercent val="0"/>
          <c:showBubbleSize val="0"/>
        </c:dLbls>
        <c:gapWidth val="150"/>
        <c:axId val="100749696"/>
        <c:axId val="100751232"/>
      </c:barChart>
      <c:catAx>
        <c:axId val="100749696"/>
        <c:scaling>
          <c:orientation val="minMax"/>
        </c:scaling>
        <c:delete val="0"/>
        <c:axPos val="b"/>
        <c:numFmt formatCode="General" sourceLinked="0"/>
        <c:majorTickMark val="none"/>
        <c:minorTickMark val="none"/>
        <c:tickLblPos val="nextTo"/>
        <c:crossAx val="100751232"/>
        <c:crosses val="autoZero"/>
        <c:auto val="1"/>
        <c:lblAlgn val="ctr"/>
        <c:lblOffset val="100"/>
        <c:noMultiLvlLbl val="0"/>
      </c:catAx>
      <c:valAx>
        <c:axId val="100751232"/>
        <c:scaling>
          <c:orientation val="minMax"/>
          <c:max val="100"/>
          <c:min val="0"/>
        </c:scaling>
        <c:delete val="0"/>
        <c:axPos val="l"/>
        <c:majorGridlines/>
        <c:numFmt formatCode="0.0" sourceLinked="1"/>
        <c:majorTickMark val="none"/>
        <c:minorTickMark val="none"/>
        <c:tickLblPos val="nextTo"/>
        <c:crossAx val="100749696"/>
        <c:crosses val="autoZero"/>
        <c:crossBetween val="between"/>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Quarter4!$B$16</c:f>
          <c:strCache>
            <c:ptCount val="1"/>
            <c:pt idx="0">
              <c:v>Section 1: DOCUMENTATION STANDARDS </c:v>
            </c:pt>
          </c:strCache>
        </c:strRef>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Quarter4!$B$17:$B$21</c:f>
              <c:strCache>
                <c:ptCount val="5"/>
                <c:pt idx="0">
                  <c:v>Correct chart for child's age is used?</c:v>
                </c:pt>
                <c:pt idx="1">
                  <c:v>3 addressograph labels per chart</c:v>
                </c:pt>
                <c:pt idx="2">
                  <c:v>Date and time of each observation present and clear </c:v>
                </c:pt>
                <c:pt idx="3">
                  <c:v>Each entry is signed </c:v>
                </c:pt>
                <c:pt idx="4">
                  <c:v>Each entry has NMBI PIN</c:v>
                </c:pt>
              </c:strCache>
            </c:strRef>
          </c:cat>
          <c:val>
            <c:numRef>
              <c:f>Quarter4!$F$17:$F$21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BA8-4DCE-B346-BCA29ADC082A}"/>
            </c:ext>
          </c:extLst>
        </c:ser>
        <c:dLbls>
          <c:showLegendKey val="0"/>
          <c:showVal val="0"/>
          <c:showCatName val="0"/>
          <c:showSerName val="0"/>
          <c:showPercent val="0"/>
          <c:showBubbleSize val="0"/>
        </c:dLbls>
        <c:gapWidth val="150"/>
        <c:axId val="100788096"/>
        <c:axId val="100789632"/>
      </c:barChart>
      <c:catAx>
        <c:axId val="100788096"/>
        <c:scaling>
          <c:orientation val="minMax"/>
        </c:scaling>
        <c:delete val="0"/>
        <c:axPos val="b"/>
        <c:numFmt formatCode="General" sourceLinked="0"/>
        <c:majorTickMark val="none"/>
        <c:minorTickMark val="none"/>
        <c:tickLblPos val="nextTo"/>
        <c:crossAx val="100789632"/>
        <c:crosses val="autoZero"/>
        <c:auto val="1"/>
        <c:lblAlgn val="ctr"/>
        <c:lblOffset val="100"/>
        <c:noMultiLvlLbl val="0"/>
      </c:catAx>
      <c:valAx>
        <c:axId val="100789632"/>
        <c:scaling>
          <c:orientation val="minMax"/>
          <c:max val="100"/>
        </c:scaling>
        <c:delete val="0"/>
        <c:axPos val="l"/>
        <c:majorGridlines/>
        <c:numFmt formatCode="0.0" sourceLinked="1"/>
        <c:majorTickMark val="none"/>
        <c:minorTickMark val="none"/>
        <c:tickLblPos val="nextTo"/>
        <c:crossAx val="100788096"/>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Core Parameters</a:t>
            </a:r>
          </a:p>
        </c:rich>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Quarter4!$B$24:$B$29</c:f>
              <c:strCache>
                <c:ptCount val="6"/>
                <c:pt idx="0">
                  <c:v>Concern recorded accurately every time</c:v>
                </c:pt>
                <c:pt idx="1">
                  <c:v>RR recorded accurately every time</c:v>
                </c:pt>
                <c:pt idx="2">
                  <c:v>RE recorded accurately every time</c:v>
                </c:pt>
                <c:pt idx="3">
                  <c:v>O2 recorded accurately every time</c:v>
                </c:pt>
                <c:pt idx="4">
                  <c:v>HR recorded accurately every time</c:v>
                </c:pt>
                <c:pt idx="5">
                  <c:v>AVPU recorded accurately every time</c:v>
                </c:pt>
              </c:strCache>
            </c:strRef>
          </c:cat>
          <c:val>
            <c:numRef>
              <c:f>Quarter4!$F$24:$F$29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C44-4456-B38A-E9F08000F398}"/>
            </c:ext>
          </c:extLst>
        </c:ser>
        <c:dLbls>
          <c:showLegendKey val="0"/>
          <c:showVal val="0"/>
          <c:showCatName val="0"/>
          <c:showSerName val="0"/>
          <c:showPercent val="0"/>
          <c:showBubbleSize val="0"/>
        </c:dLbls>
        <c:gapWidth val="150"/>
        <c:axId val="100872192"/>
        <c:axId val="100873728"/>
      </c:barChart>
      <c:catAx>
        <c:axId val="100872192"/>
        <c:scaling>
          <c:orientation val="minMax"/>
        </c:scaling>
        <c:delete val="0"/>
        <c:axPos val="b"/>
        <c:numFmt formatCode="General" sourceLinked="0"/>
        <c:majorTickMark val="none"/>
        <c:minorTickMark val="none"/>
        <c:tickLblPos val="nextTo"/>
        <c:crossAx val="100873728"/>
        <c:crosses val="autoZero"/>
        <c:auto val="1"/>
        <c:lblAlgn val="ctr"/>
        <c:lblOffset val="100"/>
        <c:noMultiLvlLbl val="0"/>
      </c:catAx>
      <c:valAx>
        <c:axId val="100873728"/>
        <c:scaling>
          <c:orientation val="minMax"/>
          <c:max val="100"/>
        </c:scaling>
        <c:delete val="0"/>
        <c:axPos val="l"/>
        <c:majorGridlines/>
        <c:numFmt formatCode="0.0" sourceLinked="1"/>
        <c:majorTickMark val="none"/>
        <c:minorTickMark val="none"/>
        <c:tickLblPos val="nextTo"/>
        <c:crossAx val="100872192"/>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layout>
        <c:manualLayout>
          <c:xMode val="edge"/>
          <c:yMode val="edge"/>
          <c:x val="0.37245822397200401"/>
          <c:y val="9.2592592592592744E-3"/>
        </c:manualLayout>
      </c:layout>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Quarter4!$B$30:$B$34</c:f>
              <c:strCache>
                <c:ptCount val="5"/>
                <c:pt idx="0">
                  <c:v>SpO2 recorded accurately every time</c:v>
                </c:pt>
                <c:pt idx="1">
                  <c:v>CRT recorded accurately every time</c:v>
                </c:pt>
                <c:pt idx="2">
                  <c:v>BP recorded accurately every time</c:v>
                </c:pt>
                <c:pt idx="3">
                  <c:v>Skin Colour recorded accurately every time</c:v>
                </c:pt>
                <c:pt idx="4">
                  <c:v>Temp recorded accurately every time</c:v>
                </c:pt>
              </c:strCache>
            </c:strRef>
          </c:cat>
          <c:val>
            <c:numRef>
              <c:f>Quarter4!$F$30:$F$34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710-4808-AFF2-9EED7756F2C3}"/>
            </c:ext>
          </c:extLst>
        </c:ser>
        <c:dLbls>
          <c:showLegendKey val="0"/>
          <c:showVal val="0"/>
          <c:showCatName val="0"/>
          <c:showSerName val="0"/>
          <c:showPercent val="0"/>
          <c:showBubbleSize val="0"/>
        </c:dLbls>
        <c:gapWidth val="150"/>
        <c:axId val="100919168"/>
        <c:axId val="100920704"/>
      </c:barChart>
      <c:catAx>
        <c:axId val="100919168"/>
        <c:scaling>
          <c:orientation val="minMax"/>
        </c:scaling>
        <c:delete val="0"/>
        <c:axPos val="b"/>
        <c:numFmt formatCode="General" sourceLinked="0"/>
        <c:majorTickMark val="none"/>
        <c:minorTickMark val="none"/>
        <c:tickLblPos val="nextTo"/>
        <c:crossAx val="100920704"/>
        <c:crosses val="autoZero"/>
        <c:auto val="1"/>
        <c:lblAlgn val="ctr"/>
        <c:lblOffset val="100"/>
        <c:noMultiLvlLbl val="0"/>
      </c:catAx>
      <c:valAx>
        <c:axId val="100920704"/>
        <c:scaling>
          <c:orientation val="minMax"/>
          <c:max val="100"/>
        </c:scaling>
        <c:delete val="0"/>
        <c:axPos val="l"/>
        <c:majorGridlines/>
        <c:numFmt formatCode="0.0" sourceLinked="1"/>
        <c:majorTickMark val="none"/>
        <c:minorTickMark val="none"/>
        <c:tickLblPos val="nextTo"/>
        <c:crossAx val="100919168"/>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Quarter4!$B$36</c:f>
          <c:strCache>
            <c:ptCount val="1"/>
            <c:pt idx="0">
              <c:v>Section 3: SCORING </c:v>
            </c:pt>
          </c:strCache>
        </c:strRef>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Quarter4!$B$37:$B$38</c:f>
              <c:strCache>
                <c:ptCount val="2"/>
                <c:pt idx="0">
                  <c:v>Every individual parameter score correct </c:v>
                </c:pt>
                <c:pt idx="1">
                  <c:v>Total PEWS Score correct on every entry</c:v>
                </c:pt>
              </c:strCache>
            </c:strRef>
          </c:cat>
          <c:val>
            <c:numRef>
              <c:f>Quarter4!$F$37:$F$38</c:f>
              <c:numCache>
                <c:formatCode>0.0</c:formatCode>
                <c:ptCount val="2"/>
                <c:pt idx="0">
                  <c:v>0</c:v>
                </c:pt>
                <c:pt idx="1">
                  <c:v>0</c:v>
                </c:pt>
              </c:numCache>
            </c:numRef>
          </c:val>
          <c:extLst>
            <c:ext xmlns:c16="http://schemas.microsoft.com/office/drawing/2014/chart" uri="{C3380CC4-5D6E-409C-BE32-E72D297353CC}">
              <c16:uniqueId val="{00000000-BDEE-4348-90C2-75C63800B7C7}"/>
            </c:ext>
          </c:extLst>
        </c:ser>
        <c:dLbls>
          <c:showLegendKey val="0"/>
          <c:showVal val="0"/>
          <c:showCatName val="0"/>
          <c:showSerName val="0"/>
          <c:showPercent val="0"/>
          <c:showBubbleSize val="0"/>
        </c:dLbls>
        <c:gapWidth val="150"/>
        <c:axId val="101552128"/>
        <c:axId val="101553664"/>
      </c:barChart>
      <c:catAx>
        <c:axId val="101552128"/>
        <c:scaling>
          <c:orientation val="minMax"/>
        </c:scaling>
        <c:delete val="0"/>
        <c:axPos val="b"/>
        <c:numFmt formatCode="General" sourceLinked="0"/>
        <c:majorTickMark val="none"/>
        <c:minorTickMark val="none"/>
        <c:tickLblPos val="nextTo"/>
        <c:crossAx val="101553664"/>
        <c:crosses val="autoZero"/>
        <c:auto val="1"/>
        <c:lblAlgn val="ctr"/>
        <c:lblOffset val="100"/>
        <c:noMultiLvlLbl val="0"/>
      </c:catAx>
      <c:valAx>
        <c:axId val="101553664"/>
        <c:scaling>
          <c:orientation val="minMax"/>
          <c:max val="100"/>
        </c:scaling>
        <c:delete val="0"/>
        <c:axPos val="l"/>
        <c:majorGridlines/>
        <c:numFmt formatCode="0.0" sourceLinked="1"/>
        <c:majorTickMark val="none"/>
        <c:minorTickMark val="none"/>
        <c:tickLblPos val="nextTo"/>
        <c:crossAx val="101552128"/>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Quarter4!$B$40</c:f>
          <c:strCache>
            <c:ptCount val="1"/>
            <c:pt idx="0">
              <c:v>Section 4: ESCALATION</c:v>
            </c:pt>
          </c:strCache>
        </c:strRef>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Quarter4!$B$41:$B$42</c:f>
              <c:strCache>
                <c:ptCount val="2"/>
                <c:pt idx="0">
                  <c:v>Evidence of Nursing Response to triggers</c:v>
                </c:pt>
                <c:pt idx="1">
                  <c:v>Evidence of Medical Response to requested action or review</c:v>
                </c:pt>
              </c:strCache>
            </c:strRef>
          </c:cat>
          <c:val>
            <c:numRef>
              <c:f>Quarter4!$F$41:$F$42</c:f>
              <c:numCache>
                <c:formatCode>0.0</c:formatCode>
                <c:ptCount val="2"/>
                <c:pt idx="0">
                  <c:v>0</c:v>
                </c:pt>
                <c:pt idx="1">
                  <c:v>0</c:v>
                </c:pt>
              </c:numCache>
            </c:numRef>
          </c:val>
          <c:extLst>
            <c:ext xmlns:c16="http://schemas.microsoft.com/office/drawing/2014/chart" uri="{C3380CC4-5D6E-409C-BE32-E72D297353CC}">
              <c16:uniqueId val="{00000000-850F-44E3-8F50-6E572814DD7D}"/>
            </c:ext>
          </c:extLst>
        </c:ser>
        <c:dLbls>
          <c:showLegendKey val="0"/>
          <c:showVal val="0"/>
          <c:showCatName val="0"/>
          <c:showSerName val="0"/>
          <c:showPercent val="0"/>
          <c:showBubbleSize val="0"/>
        </c:dLbls>
        <c:gapWidth val="150"/>
        <c:axId val="101578624"/>
        <c:axId val="101580160"/>
      </c:barChart>
      <c:catAx>
        <c:axId val="101578624"/>
        <c:scaling>
          <c:orientation val="minMax"/>
        </c:scaling>
        <c:delete val="0"/>
        <c:axPos val="b"/>
        <c:numFmt formatCode="General" sourceLinked="0"/>
        <c:majorTickMark val="none"/>
        <c:minorTickMark val="none"/>
        <c:tickLblPos val="nextTo"/>
        <c:crossAx val="101580160"/>
        <c:crosses val="autoZero"/>
        <c:auto val="1"/>
        <c:lblAlgn val="ctr"/>
        <c:lblOffset val="100"/>
        <c:noMultiLvlLbl val="0"/>
      </c:catAx>
      <c:valAx>
        <c:axId val="101580160"/>
        <c:scaling>
          <c:orientation val="minMax"/>
          <c:max val="100"/>
        </c:scaling>
        <c:delete val="0"/>
        <c:axPos val="l"/>
        <c:majorGridlines/>
        <c:numFmt formatCode="0.0" sourceLinked="1"/>
        <c:majorTickMark val="none"/>
        <c:minorTickMark val="none"/>
        <c:tickLblPos val="nextTo"/>
        <c:crossAx val="101578624"/>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PA Variances</a:t>
            </a:r>
          </a:p>
        </c:rich>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Quarter4!$B$45:$B$49</c:f>
              <c:strCache>
                <c:ptCount val="5"/>
                <c:pt idx="0">
                  <c:v>Does the PA have a date/ time?</c:v>
                </c:pt>
                <c:pt idx="1">
                  <c:v>Does the PA contain clinical parameters?</c:v>
                </c:pt>
                <c:pt idx="2">
                  <c:v>Does the PA contain new acceptable range?</c:v>
                </c:pt>
                <c:pt idx="3">
                  <c:v>Does the PA contain next medical review?</c:v>
                </c:pt>
                <c:pt idx="4">
                  <c:v>Does the PA contain Doctor signature, print name / MCRN?</c:v>
                </c:pt>
              </c:strCache>
            </c:strRef>
          </c:cat>
          <c:val>
            <c:numRef>
              <c:f>Quarter4!$F$45:$F$49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59B-4C10-8D57-DF0090BD5F14}"/>
            </c:ext>
          </c:extLst>
        </c:ser>
        <c:dLbls>
          <c:showLegendKey val="0"/>
          <c:showVal val="0"/>
          <c:showCatName val="0"/>
          <c:showSerName val="0"/>
          <c:showPercent val="0"/>
          <c:showBubbleSize val="0"/>
        </c:dLbls>
        <c:gapWidth val="150"/>
        <c:axId val="101621760"/>
        <c:axId val="101623296"/>
      </c:barChart>
      <c:catAx>
        <c:axId val="101621760"/>
        <c:scaling>
          <c:orientation val="minMax"/>
        </c:scaling>
        <c:delete val="0"/>
        <c:axPos val="b"/>
        <c:numFmt formatCode="General" sourceLinked="0"/>
        <c:majorTickMark val="none"/>
        <c:minorTickMark val="none"/>
        <c:tickLblPos val="nextTo"/>
        <c:crossAx val="101623296"/>
        <c:crosses val="autoZero"/>
        <c:auto val="1"/>
        <c:lblAlgn val="ctr"/>
        <c:lblOffset val="100"/>
        <c:noMultiLvlLbl val="0"/>
      </c:catAx>
      <c:valAx>
        <c:axId val="101623296"/>
        <c:scaling>
          <c:orientation val="minMax"/>
          <c:max val="100"/>
        </c:scaling>
        <c:delete val="0"/>
        <c:axPos val="l"/>
        <c:majorGridlines/>
        <c:numFmt formatCode="0.0" sourceLinked="1"/>
        <c:majorTickMark val="none"/>
        <c:minorTickMark val="none"/>
        <c:tickLblPos val="nextTo"/>
        <c:crossAx val="101621760"/>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MEA</a:t>
            </a:r>
            <a:r>
              <a:rPr lang="en-IE" baseline="0"/>
              <a:t> Variances</a:t>
            </a:r>
            <a:endParaRPr lang="en-IE"/>
          </a:p>
        </c:rich>
      </c:tx>
      <c:overlay val="0"/>
    </c:title>
    <c:autoTitleDeleted val="0"/>
    <c:plotArea>
      <c:layout/>
      <c:barChart>
        <c:barDir val="col"/>
        <c:grouping val="clustered"/>
        <c:varyColors val="0"/>
        <c:ser>
          <c:idx val="0"/>
          <c:order val="0"/>
          <c:tx>
            <c:strRef>
              <c:f>Quarter4!$C$7</c:f>
              <c:strCache>
                <c:ptCount val="1"/>
                <c:pt idx="0">
                  <c:v>Quarter4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Quarter4!$B$50:$B$54</c:f>
              <c:strCache>
                <c:ptCount val="5"/>
                <c:pt idx="0">
                  <c:v>Does the MEA have a date/ time?</c:v>
                </c:pt>
                <c:pt idx="1">
                  <c:v>Does the MEA contain clinical impression?</c:v>
                </c:pt>
                <c:pt idx="2">
                  <c:v>Does the MEA contain acceptable parameter range(s)?</c:v>
                </c:pt>
                <c:pt idx="3">
                  <c:v>Does the MEA contain next medical review?</c:v>
                </c:pt>
                <c:pt idx="4">
                  <c:v>Does the MEA contain Doctor signature, print name / MCRN?</c:v>
                </c:pt>
              </c:strCache>
            </c:strRef>
          </c:cat>
          <c:val>
            <c:numRef>
              <c:f>Quarter4!$F$50:$F$54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C4A-43A3-907C-8A1A7DB12C63}"/>
            </c:ext>
          </c:extLst>
        </c:ser>
        <c:dLbls>
          <c:showLegendKey val="0"/>
          <c:showVal val="0"/>
          <c:showCatName val="0"/>
          <c:showSerName val="0"/>
          <c:showPercent val="0"/>
          <c:showBubbleSize val="0"/>
        </c:dLbls>
        <c:gapWidth val="150"/>
        <c:axId val="101640064"/>
        <c:axId val="101641600"/>
      </c:barChart>
      <c:catAx>
        <c:axId val="101640064"/>
        <c:scaling>
          <c:orientation val="minMax"/>
        </c:scaling>
        <c:delete val="0"/>
        <c:axPos val="b"/>
        <c:numFmt formatCode="General" sourceLinked="0"/>
        <c:majorTickMark val="none"/>
        <c:minorTickMark val="none"/>
        <c:tickLblPos val="nextTo"/>
        <c:crossAx val="101641600"/>
        <c:crosses val="autoZero"/>
        <c:auto val="1"/>
        <c:lblAlgn val="ctr"/>
        <c:lblOffset val="100"/>
        <c:noMultiLvlLbl val="0"/>
      </c:catAx>
      <c:valAx>
        <c:axId val="101641600"/>
        <c:scaling>
          <c:orientation val="minMax"/>
          <c:max val="100"/>
        </c:scaling>
        <c:delete val="0"/>
        <c:axPos val="l"/>
        <c:majorGridlines/>
        <c:numFmt formatCode="0.0" sourceLinked="1"/>
        <c:majorTickMark val="none"/>
        <c:minorTickMark val="none"/>
        <c:tickLblPos val="nextTo"/>
        <c:crossAx val="101640064"/>
        <c:crosses val="autoZero"/>
        <c:crossBetween val="between"/>
      </c:valAx>
    </c:plotArea>
    <c:legend>
      <c:legendPos val="t"/>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Comparison!$B$22</c:f>
          <c:strCache>
            <c:ptCount val="1"/>
            <c:pt idx="0">
              <c:v>Section 1: Totals and Compliance</c:v>
            </c:pt>
          </c:strCache>
        </c:strRef>
      </c:tx>
      <c:overlay val="0"/>
    </c:title>
    <c:autoTitleDeleted val="0"/>
    <c:plotArea>
      <c:layout/>
      <c:lineChart>
        <c:grouping val="stacked"/>
        <c:varyColors val="0"/>
        <c:ser>
          <c:idx val="0"/>
          <c:order val="0"/>
          <c:tx>
            <c:strRef>
              <c:f>Comparison!$B$22</c:f>
              <c:strCache>
                <c:ptCount val="1"/>
                <c:pt idx="0">
                  <c:v>Section 1: Totals and Compliance</c:v>
                </c:pt>
              </c:strCache>
            </c:strRef>
          </c:tx>
          <c:cat>
            <c:strRef>
              <c:f>Comparison!$C$15:$F$15</c:f>
              <c:strCache>
                <c:ptCount val="4"/>
                <c:pt idx="0">
                  <c:v>Quarter1</c:v>
                </c:pt>
                <c:pt idx="1">
                  <c:v>Quarter2</c:v>
                </c:pt>
                <c:pt idx="2">
                  <c:v>Quarter3</c:v>
                </c:pt>
                <c:pt idx="3">
                  <c:v>Quarter4</c:v>
                </c:pt>
              </c:strCache>
            </c:strRef>
          </c:cat>
          <c:val>
            <c:numRef>
              <c:f>Comparison!$C$22:$F$22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582-4374-88AE-8802D49F83DF}"/>
            </c:ext>
          </c:extLst>
        </c:ser>
        <c:dLbls>
          <c:showLegendKey val="0"/>
          <c:showVal val="0"/>
          <c:showCatName val="0"/>
          <c:showSerName val="0"/>
          <c:showPercent val="0"/>
          <c:showBubbleSize val="0"/>
        </c:dLbls>
        <c:marker val="1"/>
        <c:smooth val="0"/>
        <c:axId val="101748736"/>
        <c:axId val="101750272"/>
      </c:lineChart>
      <c:catAx>
        <c:axId val="101748736"/>
        <c:scaling>
          <c:orientation val="minMax"/>
        </c:scaling>
        <c:delete val="0"/>
        <c:axPos val="b"/>
        <c:numFmt formatCode="General" sourceLinked="0"/>
        <c:majorTickMark val="none"/>
        <c:minorTickMark val="none"/>
        <c:tickLblPos val="nextTo"/>
        <c:crossAx val="101750272"/>
        <c:crosses val="autoZero"/>
        <c:auto val="1"/>
        <c:lblAlgn val="ctr"/>
        <c:lblOffset val="100"/>
        <c:noMultiLvlLbl val="0"/>
      </c:catAx>
      <c:valAx>
        <c:axId val="101750272"/>
        <c:scaling>
          <c:orientation val="minMax"/>
          <c:max val="100"/>
        </c:scaling>
        <c:delete val="0"/>
        <c:axPos val="l"/>
        <c:majorGridlines/>
        <c:title>
          <c:overlay val="0"/>
        </c:title>
        <c:numFmt formatCode="0.0" sourceLinked="1"/>
        <c:majorTickMark val="none"/>
        <c:minorTickMark val="none"/>
        <c:tickLblPos val="nextTo"/>
        <c:crossAx val="101748736"/>
        <c:crosses val="autoZero"/>
        <c:crossBetween val="between"/>
      </c:valAx>
    </c:plotArea>
    <c:plotVisOnly val="1"/>
    <c:dispBlanksAs val="zero"/>
    <c:showDLblsOverMax val="0"/>
  </c:chart>
  <c:printSettings>
    <c:headerFooter/>
    <c:pageMargins b="0.75000000000000289" l="0.70000000000000062" r="0.70000000000000062" t="0.75000000000000289" header="0.30000000000000032" footer="0.30000000000000032"/>
    <c:pageSetup orientation="portrait"/>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Comparison!$B$35</c:f>
          <c:strCache>
            <c:ptCount val="1"/>
            <c:pt idx="0">
              <c:v>Section 2: Totals and Compliance</c:v>
            </c:pt>
          </c:strCache>
        </c:strRef>
      </c:tx>
      <c:layout>
        <c:manualLayout>
          <c:xMode val="edge"/>
          <c:yMode val="edge"/>
          <c:x val="0.21036952814098919"/>
          <c:y val="0"/>
        </c:manualLayout>
      </c:layout>
      <c:overlay val="0"/>
    </c:title>
    <c:autoTitleDeleted val="0"/>
    <c:plotArea>
      <c:layout/>
      <c:lineChart>
        <c:grouping val="stacked"/>
        <c:varyColors val="0"/>
        <c:ser>
          <c:idx val="0"/>
          <c:order val="0"/>
          <c:tx>
            <c:strRef>
              <c:f>Comparison!$B$35</c:f>
              <c:strCache>
                <c:ptCount val="1"/>
                <c:pt idx="0">
                  <c:v>Section 2: Totals and Compliance</c:v>
                </c:pt>
              </c:strCache>
            </c:strRef>
          </c:tx>
          <c:cat>
            <c:strRef>
              <c:f>Comparison!$C$15:$F$15</c:f>
              <c:strCache>
                <c:ptCount val="4"/>
                <c:pt idx="0">
                  <c:v>Quarter1</c:v>
                </c:pt>
                <c:pt idx="1">
                  <c:v>Quarter2</c:v>
                </c:pt>
                <c:pt idx="2">
                  <c:v>Quarter3</c:v>
                </c:pt>
                <c:pt idx="3">
                  <c:v>Quarter4</c:v>
                </c:pt>
              </c:strCache>
            </c:strRef>
          </c:cat>
          <c:val>
            <c:numRef>
              <c:f>Comparison!$C$35:$F$35</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241E-4517-BE2D-11009060E205}"/>
            </c:ext>
          </c:extLst>
        </c:ser>
        <c:dLbls>
          <c:showLegendKey val="0"/>
          <c:showVal val="0"/>
          <c:showCatName val="0"/>
          <c:showSerName val="0"/>
          <c:showPercent val="0"/>
          <c:showBubbleSize val="0"/>
        </c:dLbls>
        <c:marker val="1"/>
        <c:smooth val="0"/>
        <c:axId val="101266944"/>
        <c:axId val="101268480"/>
      </c:lineChart>
      <c:catAx>
        <c:axId val="101266944"/>
        <c:scaling>
          <c:orientation val="minMax"/>
        </c:scaling>
        <c:delete val="0"/>
        <c:axPos val="b"/>
        <c:numFmt formatCode="General" sourceLinked="0"/>
        <c:majorTickMark val="none"/>
        <c:minorTickMark val="none"/>
        <c:tickLblPos val="nextTo"/>
        <c:crossAx val="101268480"/>
        <c:crosses val="autoZero"/>
        <c:auto val="1"/>
        <c:lblAlgn val="ctr"/>
        <c:lblOffset val="100"/>
        <c:noMultiLvlLbl val="0"/>
      </c:catAx>
      <c:valAx>
        <c:axId val="101268480"/>
        <c:scaling>
          <c:orientation val="minMax"/>
          <c:max val="100"/>
        </c:scaling>
        <c:delete val="0"/>
        <c:axPos val="l"/>
        <c:majorGridlines/>
        <c:title>
          <c:overlay val="0"/>
        </c:title>
        <c:numFmt formatCode="0.0" sourceLinked="1"/>
        <c:majorTickMark val="none"/>
        <c:minorTickMark val="none"/>
        <c:tickLblPos val="nextTo"/>
        <c:crossAx val="101266944"/>
        <c:crosses val="autoZero"/>
        <c:crossBetween val="between"/>
      </c:valAx>
    </c:plotArea>
    <c:plotVisOnly val="1"/>
    <c:dispBlanksAs val="zero"/>
    <c:showDLblsOverMax val="0"/>
  </c:chart>
  <c:printSettings>
    <c:headerFooter/>
    <c:pageMargins b="0.75000000000000311" l="0.70000000000000062" r="0.70000000000000062" t="0.75000000000000311"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Comparison!$B$39</c:f>
          <c:strCache>
            <c:ptCount val="1"/>
            <c:pt idx="0">
              <c:v>Section 3: Totals and Compliance</c:v>
            </c:pt>
          </c:strCache>
        </c:strRef>
      </c:tx>
      <c:layout>
        <c:manualLayout>
          <c:xMode val="edge"/>
          <c:yMode val="edge"/>
          <c:x val="0.20228895184135987"/>
          <c:y val="0"/>
        </c:manualLayout>
      </c:layout>
      <c:overlay val="0"/>
    </c:title>
    <c:autoTitleDeleted val="0"/>
    <c:plotArea>
      <c:layout/>
      <c:lineChart>
        <c:grouping val="stacked"/>
        <c:varyColors val="0"/>
        <c:ser>
          <c:idx val="0"/>
          <c:order val="0"/>
          <c:tx>
            <c:strRef>
              <c:f>Comparison!$B$39</c:f>
              <c:strCache>
                <c:ptCount val="1"/>
                <c:pt idx="0">
                  <c:v>Section 3: Totals and Compliance</c:v>
                </c:pt>
              </c:strCache>
            </c:strRef>
          </c:tx>
          <c:cat>
            <c:strRef>
              <c:f>Comparison!$C$15:$F$15</c:f>
              <c:strCache>
                <c:ptCount val="4"/>
                <c:pt idx="0">
                  <c:v>Quarter1</c:v>
                </c:pt>
                <c:pt idx="1">
                  <c:v>Quarter2</c:v>
                </c:pt>
                <c:pt idx="2">
                  <c:v>Quarter3</c:v>
                </c:pt>
                <c:pt idx="3">
                  <c:v>Quarter4</c:v>
                </c:pt>
              </c:strCache>
            </c:strRef>
          </c:cat>
          <c:val>
            <c:numRef>
              <c:f>Comparison!$C$39:$F$39</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46C2-4D54-BF08-68767A68CFE8}"/>
            </c:ext>
          </c:extLst>
        </c:ser>
        <c:dLbls>
          <c:showLegendKey val="0"/>
          <c:showVal val="0"/>
          <c:showCatName val="0"/>
          <c:showSerName val="0"/>
          <c:showPercent val="0"/>
          <c:showBubbleSize val="0"/>
        </c:dLbls>
        <c:marker val="1"/>
        <c:smooth val="0"/>
        <c:axId val="101280768"/>
        <c:axId val="101290752"/>
      </c:lineChart>
      <c:catAx>
        <c:axId val="101280768"/>
        <c:scaling>
          <c:orientation val="minMax"/>
        </c:scaling>
        <c:delete val="0"/>
        <c:axPos val="b"/>
        <c:numFmt formatCode="General" sourceLinked="0"/>
        <c:majorTickMark val="none"/>
        <c:minorTickMark val="none"/>
        <c:tickLblPos val="nextTo"/>
        <c:crossAx val="101290752"/>
        <c:crosses val="autoZero"/>
        <c:auto val="1"/>
        <c:lblAlgn val="ctr"/>
        <c:lblOffset val="100"/>
        <c:noMultiLvlLbl val="0"/>
      </c:catAx>
      <c:valAx>
        <c:axId val="101290752"/>
        <c:scaling>
          <c:orientation val="minMax"/>
          <c:max val="100"/>
        </c:scaling>
        <c:delete val="0"/>
        <c:axPos val="l"/>
        <c:majorGridlines/>
        <c:title>
          <c:overlay val="0"/>
        </c:title>
        <c:numFmt formatCode="0.0" sourceLinked="1"/>
        <c:majorTickMark val="none"/>
        <c:minorTickMark val="none"/>
        <c:tickLblPos val="nextTo"/>
        <c:crossAx val="101280768"/>
        <c:crosses val="autoZero"/>
        <c:crossBetween val="between"/>
      </c:valAx>
    </c:plotArea>
    <c:plotVisOnly val="1"/>
    <c:dispBlanksAs val="zero"/>
    <c:showDLblsOverMax val="0"/>
  </c:chart>
  <c:printSettings>
    <c:headerFooter/>
    <c:pageMargins b="0.75000000000000333" l="0.70000000000000062" r="0.70000000000000062" t="0.75000000000000333"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Comparison!$B$43</c:f>
          <c:strCache>
            <c:ptCount val="1"/>
            <c:pt idx="0">
              <c:v>Section 4: Totals and Compliance</c:v>
            </c:pt>
          </c:strCache>
        </c:strRef>
      </c:tx>
      <c:overlay val="0"/>
    </c:title>
    <c:autoTitleDeleted val="0"/>
    <c:plotArea>
      <c:layout/>
      <c:lineChart>
        <c:grouping val="stacked"/>
        <c:varyColors val="0"/>
        <c:ser>
          <c:idx val="0"/>
          <c:order val="0"/>
          <c:tx>
            <c:strRef>
              <c:f>Comparison!$B$43</c:f>
              <c:strCache>
                <c:ptCount val="1"/>
                <c:pt idx="0">
                  <c:v>Section 4: Totals and Compliance</c:v>
                </c:pt>
              </c:strCache>
            </c:strRef>
          </c:tx>
          <c:cat>
            <c:strRef>
              <c:f>Comparison!$C$15:$F$15</c:f>
              <c:strCache>
                <c:ptCount val="4"/>
                <c:pt idx="0">
                  <c:v>Quarter1</c:v>
                </c:pt>
                <c:pt idx="1">
                  <c:v>Quarter2</c:v>
                </c:pt>
                <c:pt idx="2">
                  <c:v>Quarter3</c:v>
                </c:pt>
                <c:pt idx="3">
                  <c:v>Quarter4</c:v>
                </c:pt>
              </c:strCache>
            </c:strRef>
          </c:cat>
          <c:val>
            <c:numRef>
              <c:f>Comparison!$C$43:$F$43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34CB-4239-B8CE-E94EF08B9FC2}"/>
            </c:ext>
          </c:extLst>
        </c:ser>
        <c:dLbls>
          <c:showLegendKey val="0"/>
          <c:showVal val="0"/>
          <c:showCatName val="0"/>
          <c:showSerName val="0"/>
          <c:showPercent val="0"/>
          <c:showBubbleSize val="0"/>
        </c:dLbls>
        <c:marker val="1"/>
        <c:smooth val="0"/>
        <c:axId val="101315328"/>
        <c:axId val="101316864"/>
      </c:lineChart>
      <c:catAx>
        <c:axId val="101315328"/>
        <c:scaling>
          <c:orientation val="minMax"/>
        </c:scaling>
        <c:delete val="0"/>
        <c:axPos val="b"/>
        <c:numFmt formatCode="General" sourceLinked="0"/>
        <c:majorTickMark val="none"/>
        <c:minorTickMark val="none"/>
        <c:tickLblPos val="nextTo"/>
        <c:crossAx val="101316864"/>
        <c:crosses val="autoZero"/>
        <c:auto val="1"/>
        <c:lblAlgn val="ctr"/>
        <c:lblOffset val="100"/>
        <c:noMultiLvlLbl val="0"/>
      </c:catAx>
      <c:valAx>
        <c:axId val="101316864"/>
        <c:scaling>
          <c:orientation val="minMax"/>
          <c:max val="100"/>
        </c:scaling>
        <c:delete val="0"/>
        <c:axPos val="l"/>
        <c:majorGridlines/>
        <c:title>
          <c:overlay val="0"/>
        </c:title>
        <c:numFmt formatCode="0.0" sourceLinked="1"/>
        <c:majorTickMark val="none"/>
        <c:minorTickMark val="none"/>
        <c:tickLblPos val="nextTo"/>
        <c:crossAx val="101315328"/>
        <c:crosses val="autoZero"/>
        <c:crossBetween val="between"/>
      </c:valAx>
    </c:plotArea>
    <c:plotVisOnly val="1"/>
    <c:dispBlanksAs val="zero"/>
    <c:showDLblsOverMax val="0"/>
  </c:chart>
  <c:printSettings>
    <c:headerFooter/>
    <c:pageMargins b="0.75000000000000355" l="0.70000000000000062" r="0.70000000000000062" t="0.75000000000000355"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Comparison!$B$55</c:f>
          <c:strCache>
            <c:ptCount val="1"/>
            <c:pt idx="0">
              <c:v>Section 5: Totals and Compliance</c:v>
            </c:pt>
          </c:strCache>
        </c:strRef>
      </c:tx>
      <c:overlay val="0"/>
    </c:title>
    <c:autoTitleDeleted val="0"/>
    <c:plotArea>
      <c:layout/>
      <c:lineChart>
        <c:grouping val="stacked"/>
        <c:varyColors val="0"/>
        <c:ser>
          <c:idx val="0"/>
          <c:order val="0"/>
          <c:tx>
            <c:strRef>
              <c:f>Comparison!$B$55</c:f>
              <c:strCache>
                <c:ptCount val="1"/>
                <c:pt idx="0">
                  <c:v>Section 5: Totals and Compliance</c:v>
                </c:pt>
              </c:strCache>
            </c:strRef>
          </c:tx>
          <c:cat>
            <c:strRef>
              <c:f>Comparison!$C$15:$F$15</c:f>
              <c:strCache>
                <c:ptCount val="4"/>
                <c:pt idx="0">
                  <c:v>Quarter1</c:v>
                </c:pt>
                <c:pt idx="1">
                  <c:v>Quarter2</c:v>
                </c:pt>
                <c:pt idx="2">
                  <c:v>Quarter3</c:v>
                </c:pt>
                <c:pt idx="3">
                  <c:v>Quarter4</c:v>
                </c:pt>
              </c:strCache>
            </c:strRef>
          </c:cat>
          <c:val>
            <c:numRef>
              <c:f>Comparison!$C$55:$F$55</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3F2-43A9-9615-7D4AE6688BC9}"/>
            </c:ext>
          </c:extLst>
        </c:ser>
        <c:dLbls>
          <c:showLegendKey val="0"/>
          <c:showVal val="0"/>
          <c:showCatName val="0"/>
          <c:showSerName val="0"/>
          <c:showPercent val="0"/>
          <c:showBubbleSize val="0"/>
        </c:dLbls>
        <c:marker val="1"/>
        <c:smooth val="0"/>
        <c:axId val="101337344"/>
        <c:axId val="101359616"/>
      </c:lineChart>
      <c:catAx>
        <c:axId val="101337344"/>
        <c:scaling>
          <c:orientation val="minMax"/>
        </c:scaling>
        <c:delete val="0"/>
        <c:axPos val="b"/>
        <c:numFmt formatCode="General" sourceLinked="0"/>
        <c:majorTickMark val="none"/>
        <c:minorTickMark val="none"/>
        <c:tickLblPos val="nextTo"/>
        <c:crossAx val="101359616"/>
        <c:crosses val="autoZero"/>
        <c:auto val="1"/>
        <c:lblAlgn val="ctr"/>
        <c:lblOffset val="100"/>
        <c:noMultiLvlLbl val="0"/>
      </c:catAx>
      <c:valAx>
        <c:axId val="101359616"/>
        <c:scaling>
          <c:orientation val="minMax"/>
          <c:max val="100"/>
        </c:scaling>
        <c:delete val="0"/>
        <c:axPos val="l"/>
        <c:majorGridlines/>
        <c:title>
          <c:overlay val="0"/>
        </c:title>
        <c:numFmt formatCode="0.0" sourceLinked="1"/>
        <c:majorTickMark val="none"/>
        <c:minorTickMark val="none"/>
        <c:tickLblPos val="nextTo"/>
        <c:crossAx val="101337344"/>
        <c:crosses val="autoZero"/>
        <c:crossBetween val="between"/>
      </c:valAx>
    </c:plotArea>
    <c:plotVisOnly val="1"/>
    <c:dispBlanksAs val="zero"/>
    <c:showDLblsOverMax val="0"/>
  </c:chart>
  <c:printSettings>
    <c:headerFooter/>
    <c:pageMargins b="0.75000000000000377" l="0.70000000000000062" r="0.70000000000000062" t="0.75000000000000377"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Comparison!$B$56</c:f>
          <c:strCache>
            <c:ptCount val="1"/>
            <c:pt idx="0">
              <c:v>Overall Compliance</c:v>
            </c:pt>
          </c:strCache>
        </c:strRef>
      </c:tx>
      <c:overlay val="0"/>
    </c:title>
    <c:autoTitleDeleted val="0"/>
    <c:plotArea>
      <c:layout/>
      <c:lineChart>
        <c:grouping val="stacked"/>
        <c:varyColors val="0"/>
        <c:ser>
          <c:idx val="0"/>
          <c:order val="0"/>
          <c:tx>
            <c:strRef>
              <c:f>Comparison!$B$56</c:f>
              <c:strCache>
                <c:ptCount val="1"/>
                <c:pt idx="0">
                  <c:v>Overall Compliance</c:v>
                </c:pt>
              </c:strCache>
            </c:strRef>
          </c:tx>
          <c:cat>
            <c:strRef>
              <c:f>Comparison!$C$15:$F$15</c:f>
              <c:strCache>
                <c:ptCount val="4"/>
                <c:pt idx="0">
                  <c:v>Quarter1</c:v>
                </c:pt>
                <c:pt idx="1">
                  <c:v>Quarter2</c:v>
                </c:pt>
                <c:pt idx="2">
                  <c:v>Quarter3</c:v>
                </c:pt>
                <c:pt idx="3">
                  <c:v>Quarter4</c:v>
                </c:pt>
              </c:strCache>
            </c:strRef>
          </c:cat>
          <c:val>
            <c:numRef>
              <c:f>Comparison!$C$56:$F$56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12D3-4A9E-8407-01759F800D58}"/>
            </c:ext>
          </c:extLst>
        </c:ser>
        <c:dLbls>
          <c:showLegendKey val="0"/>
          <c:showVal val="0"/>
          <c:showCatName val="0"/>
          <c:showSerName val="0"/>
          <c:showPercent val="0"/>
          <c:showBubbleSize val="0"/>
        </c:dLbls>
        <c:marker val="1"/>
        <c:smooth val="0"/>
        <c:axId val="101449728"/>
        <c:axId val="101451264"/>
      </c:lineChart>
      <c:catAx>
        <c:axId val="101449728"/>
        <c:scaling>
          <c:orientation val="minMax"/>
        </c:scaling>
        <c:delete val="0"/>
        <c:axPos val="b"/>
        <c:numFmt formatCode="General" sourceLinked="0"/>
        <c:majorTickMark val="none"/>
        <c:minorTickMark val="none"/>
        <c:tickLblPos val="nextTo"/>
        <c:crossAx val="101451264"/>
        <c:crosses val="autoZero"/>
        <c:auto val="1"/>
        <c:lblAlgn val="ctr"/>
        <c:lblOffset val="100"/>
        <c:noMultiLvlLbl val="0"/>
      </c:catAx>
      <c:valAx>
        <c:axId val="101451264"/>
        <c:scaling>
          <c:orientation val="minMax"/>
          <c:max val="100"/>
        </c:scaling>
        <c:delete val="0"/>
        <c:axPos val="l"/>
        <c:majorGridlines/>
        <c:title>
          <c:overlay val="0"/>
        </c:title>
        <c:numFmt formatCode="0.0" sourceLinked="1"/>
        <c:majorTickMark val="none"/>
        <c:minorTickMark val="none"/>
        <c:tickLblPos val="nextTo"/>
        <c:crossAx val="101449728"/>
        <c:crosses val="autoZero"/>
        <c:crossBetween val="between"/>
      </c:valAx>
    </c:plotArea>
    <c:plotVisOnly val="1"/>
    <c:dispBlanksAs val="zero"/>
    <c:showDLblsOverMax val="0"/>
  </c:chart>
  <c:printSettings>
    <c:headerFooter/>
    <c:pageMargins b="0.75000000000000422" l="0.70000000000000062" r="0.70000000000000062" t="0.75000000000000422"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Comparison!$B$16</c:f>
          <c:strCache>
            <c:ptCount val="1"/>
            <c:pt idx="0">
              <c:v>Section 1: DOCUMENTATION STANDARDS </c:v>
            </c:pt>
          </c:strCache>
        </c:strRef>
      </c:tx>
      <c:overlay val="0"/>
    </c:title>
    <c:autoTitleDeleted val="0"/>
    <c:plotArea>
      <c:layout/>
      <c:lineChart>
        <c:grouping val="standard"/>
        <c:varyColors val="0"/>
        <c:ser>
          <c:idx val="0"/>
          <c:order val="0"/>
          <c:tx>
            <c:strRef>
              <c:f>Comparison!$B$17</c:f>
              <c:strCache>
                <c:ptCount val="1"/>
                <c:pt idx="0">
                  <c:v>Correct chart for child's age is used?</c:v>
                </c:pt>
              </c:strCache>
            </c:strRef>
          </c:tx>
          <c:cat>
            <c:strRef>
              <c:f>Comparison!$C$15:$F$15</c:f>
              <c:strCache>
                <c:ptCount val="4"/>
                <c:pt idx="0">
                  <c:v>Quarter1</c:v>
                </c:pt>
                <c:pt idx="1">
                  <c:v>Quarter2</c:v>
                </c:pt>
                <c:pt idx="2">
                  <c:v>Quarter3</c:v>
                </c:pt>
                <c:pt idx="3">
                  <c:v>Quarter4</c:v>
                </c:pt>
              </c:strCache>
            </c:strRef>
          </c:cat>
          <c:val>
            <c:numRef>
              <c:f>Comparison!$C$17:$F$17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E523-4694-8DCD-968B9992A128}"/>
            </c:ext>
          </c:extLst>
        </c:ser>
        <c:ser>
          <c:idx val="1"/>
          <c:order val="1"/>
          <c:tx>
            <c:strRef>
              <c:f>Comparison!$B$18</c:f>
              <c:strCache>
                <c:ptCount val="1"/>
                <c:pt idx="0">
                  <c:v>3 addressograph labels per chart</c:v>
                </c:pt>
              </c:strCache>
            </c:strRef>
          </c:tx>
          <c:cat>
            <c:strRef>
              <c:f>Comparison!$C$15:$F$15</c:f>
              <c:strCache>
                <c:ptCount val="4"/>
                <c:pt idx="0">
                  <c:v>Quarter1</c:v>
                </c:pt>
                <c:pt idx="1">
                  <c:v>Quarter2</c:v>
                </c:pt>
                <c:pt idx="2">
                  <c:v>Quarter3</c:v>
                </c:pt>
                <c:pt idx="3">
                  <c:v>Quarter4</c:v>
                </c:pt>
              </c:strCache>
            </c:strRef>
          </c:cat>
          <c:val>
            <c:numRef>
              <c:f>Comparison!$C$18:$F$18</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E523-4694-8DCD-968B9992A128}"/>
            </c:ext>
          </c:extLst>
        </c:ser>
        <c:ser>
          <c:idx val="2"/>
          <c:order val="2"/>
          <c:tx>
            <c:strRef>
              <c:f>Comparison!$B$19</c:f>
              <c:strCache>
                <c:ptCount val="1"/>
                <c:pt idx="0">
                  <c:v>Date and time of each observation present and clear </c:v>
                </c:pt>
              </c:strCache>
            </c:strRef>
          </c:tx>
          <c:cat>
            <c:strRef>
              <c:f>Comparison!$C$15:$F$15</c:f>
              <c:strCache>
                <c:ptCount val="4"/>
                <c:pt idx="0">
                  <c:v>Quarter1</c:v>
                </c:pt>
                <c:pt idx="1">
                  <c:v>Quarter2</c:v>
                </c:pt>
                <c:pt idx="2">
                  <c:v>Quarter3</c:v>
                </c:pt>
                <c:pt idx="3">
                  <c:v>Quarter4</c:v>
                </c:pt>
              </c:strCache>
            </c:strRef>
          </c:cat>
          <c:val>
            <c:numRef>
              <c:f>Comparison!$C$19:$F$19</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E523-4694-8DCD-968B9992A128}"/>
            </c:ext>
          </c:extLst>
        </c:ser>
        <c:ser>
          <c:idx val="3"/>
          <c:order val="3"/>
          <c:tx>
            <c:strRef>
              <c:f>Comparison!$B$20</c:f>
              <c:strCache>
                <c:ptCount val="1"/>
                <c:pt idx="0">
                  <c:v>Each entry is signed </c:v>
                </c:pt>
              </c:strCache>
            </c:strRef>
          </c:tx>
          <c:cat>
            <c:strRef>
              <c:f>Comparison!$C$15:$F$15</c:f>
              <c:strCache>
                <c:ptCount val="4"/>
                <c:pt idx="0">
                  <c:v>Quarter1</c:v>
                </c:pt>
                <c:pt idx="1">
                  <c:v>Quarter2</c:v>
                </c:pt>
                <c:pt idx="2">
                  <c:v>Quarter3</c:v>
                </c:pt>
                <c:pt idx="3">
                  <c:v>Quarter4</c:v>
                </c:pt>
              </c:strCache>
            </c:strRef>
          </c:cat>
          <c:val>
            <c:numRef>
              <c:f>Comparison!$C$20:$F$20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E523-4694-8DCD-968B9992A128}"/>
            </c:ext>
          </c:extLst>
        </c:ser>
        <c:ser>
          <c:idx val="4"/>
          <c:order val="4"/>
          <c:tx>
            <c:strRef>
              <c:f>Comparison!$B$21</c:f>
              <c:strCache>
                <c:ptCount val="1"/>
                <c:pt idx="0">
                  <c:v>Each entry has NMBI PIN</c:v>
                </c:pt>
              </c:strCache>
            </c:strRef>
          </c:tx>
          <c:cat>
            <c:strRef>
              <c:f>Comparison!$C$15:$F$15</c:f>
              <c:strCache>
                <c:ptCount val="4"/>
                <c:pt idx="0">
                  <c:v>Quarter1</c:v>
                </c:pt>
                <c:pt idx="1">
                  <c:v>Quarter2</c:v>
                </c:pt>
                <c:pt idx="2">
                  <c:v>Quarter3</c:v>
                </c:pt>
                <c:pt idx="3">
                  <c:v>Quarter4</c:v>
                </c:pt>
              </c:strCache>
            </c:strRef>
          </c:cat>
          <c:val>
            <c:numRef>
              <c:f>Comparison!$C$21:$F$21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E523-4694-8DCD-968B9992A128}"/>
            </c:ext>
          </c:extLst>
        </c:ser>
        <c:dLbls>
          <c:showLegendKey val="0"/>
          <c:showVal val="0"/>
          <c:showCatName val="0"/>
          <c:showSerName val="0"/>
          <c:showPercent val="0"/>
          <c:showBubbleSize val="0"/>
        </c:dLbls>
        <c:marker val="1"/>
        <c:smooth val="0"/>
        <c:axId val="101499648"/>
        <c:axId val="101501184"/>
      </c:lineChart>
      <c:catAx>
        <c:axId val="101499648"/>
        <c:scaling>
          <c:orientation val="minMax"/>
        </c:scaling>
        <c:delete val="0"/>
        <c:axPos val="b"/>
        <c:numFmt formatCode="General" sourceLinked="0"/>
        <c:majorTickMark val="none"/>
        <c:minorTickMark val="none"/>
        <c:tickLblPos val="nextTo"/>
        <c:crossAx val="101501184"/>
        <c:crosses val="autoZero"/>
        <c:auto val="1"/>
        <c:lblAlgn val="ctr"/>
        <c:lblOffset val="100"/>
        <c:noMultiLvlLbl val="0"/>
      </c:catAx>
      <c:valAx>
        <c:axId val="101501184"/>
        <c:scaling>
          <c:orientation val="minMax"/>
          <c:max val="100"/>
        </c:scaling>
        <c:delete val="0"/>
        <c:axPos val="l"/>
        <c:majorGridlines/>
        <c:title>
          <c:overlay val="0"/>
        </c:title>
        <c:numFmt formatCode="0.0" sourceLinked="1"/>
        <c:majorTickMark val="none"/>
        <c:minorTickMark val="none"/>
        <c:tickLblPos val="nextTo"/>
        <c:crossAx val="101499648"/>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Core Parameters</a:t>
            </a:r>
          </a:p>
        </c:rich>
      </c:tx>
      <c:overlay val="0"/>
    </c:title>
    <c:autoTitleDeleted val="0"/>
    <c:plotArea>
      <c:layout/>
      <c:lineChart>
        <c:grouping val="standard"/>
        <c:varyColors val="0"/>
        <c:ser>
          <c:idx val="0"/>
          <c:order val="0"/>
          <c:tx>
            <c:strRef>
              <c:f>Comparison!$B$24</c:f>
              <c:strCache>
                <c:ptCount val="1"/>
                <c:pt idx="0">
                  <c:v>Concern recorded accurately every time</c:v>
                </c:pt>
              </c:strCache>
            </c:strRef>
          </c:tx>
          <c:cat>
            <c:strRef>
              <c:f>Comparison!$C$15:$F$15</c:f>
              <c:strCache>
                <c:ptCount val="4"/>
                <c:pt idx="0">
                  <c:v>Quarter1</c:v>
                </c:pt>
                <c:pt idx="1">
                  <c:v>Quarter2</c:v>
                </c:pt>
                <c:pt idx="2">
                  <c:v>Quarter3</c:v>
                </c:pt>
                <c:pt idx="3">
                  <c:v>Quarter4</c:v>
                </c:pt>
              </c:strCache>
            </c:strRef>
          </c:cat>
          <c:val>
            <c:numRef>
              <c:f>Comparison!$C$24:$F$24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DF77-450E-9995-054FEA038070}"/>
            </c:ext>
          </c:extLst>
        </c:ser>
        <c:ser>
          <c:idx val="1"/>
          <c:order val="1"/>
          <c:tx>
            <c:strRef>
              <c:f>Comparison!$B$25</c:f>
              <c:strCache>
                <c:ptCount val="1"/>
                <c:pt idx="0">
                  <c:v>RR recorded accurately every time</c:v>
                </c:pt>
              </c:strCache>
            </c:strRef>
          </c:tx>
          <c:cat>
            <c:strRef>
              <c:f>Comparison!$C$15:$F$15</c:f>
              <c:strCache>
                <c:ptCount val="4"/>
                <c:pt idx="0">
                  <c:v>Quarter1</c:v>
                </c:pt>
                <c:pt idx="1">
                  <c:v>Quarter2</c:v>
                </c:pt>
                <c:pt idx="2">
                  <c:v>Quarter3</c:v>
                </c:pt>
                <c:pt idx="3">
                  <c:v>Quarter4</c:v>
                </c:pt>
              </c:strCache>
            </c:strRef>
          </c:cat>
          <c:val>
            <c:numRef>
              <c:f>Comparison!$C$25:$F$25</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DF77-450E-9995-054FEA038070}"/>
            </c:ext>
          </c:extLst>
        </c:ser>
        <c:ser>
          <c:idx val="2"/>
          <c:order val="2"/>
          <c:tx>
            <c:strRef>
              <c:f>Comparison!$B$26</c:f>
              <c:strCache>
                <c:ptCount val="1"/>
                <c:pt idx="0">
                  <c:v>RE recorded accurately every time</c:v>
                </c:pt>
              </c:strCache>
            </c:strRef>
          </c:tx>
          <c:cat>
            <c:strRef>
              <c:f>Comparison!$C$15:$F$15</c:f>
              <c:strCache>
                <c:ptCount val="4"/>
                <c:pt idx="0">
                  <c:v>Quarter1</c:v>
                </c:pt>
                <c:pt idx="1">
                  <c:v>Quarter2</c:v>
                </c:pt>
                <c:pt idx="2">
                  <c:v>Quarter3</c:v>
                </c:pt>
                <c:pt idx="3">
                  <c:v>Quarter4</c:v>
                </c:pt>
              </c:strCache>
            </c:strRef>
          </c:cat>
          <c:val>
            <c:numRef>
              <c:f>Comparison!$C$26:$F$26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DF77-450E-9995-054FEA038070}"/>
            </c:ext>
          </c:extLst>
        </c:ser>
        <c:ser>
          <c:idx val="3"/>
          <c:order val="3"/>
          <c:tx>
            <c:strRef>
              <c:f>Comparison!$B$27</c:f>
              <c:strCache>
                <c:ptCount val="1"/>
                <c:pt idx="0">
                  <c:v>O2 recorded accurately every time</c:v>
                </c:pt>
              </c:strCache>
            </c:strRef>
          </c:tx>
          <c:cat>
            <c:strRef>
              <c:f>Comparison!$C$15:$F$15</c:f>
              <c:strCache>
                <c:ptCount val="4"/>
                <c:pt idx="0">
                  <c:v>Quarter1</c:v>
                </c:pt>
                <c:pt idx="1">
                  <c:v>Quarter2</c:v>
                </c:pt>
                <c:pt idx="2">
                  <c:v>Quarter3</c:v>
                </c:pt>
                <c:pt idx="3">
                  <c:v>Quarter4</c:v>
                </c:pt>
              </c:strCache>
            </c:strRef>
          </c:cat>
          <c:val>
            <c:numRef>
              <c:f>Comparison!$C$27:$F$27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DF77-450E-9995-054FEA038070}"/>
            </c:ext>
          </c:extLst>
        </c:ser>
        <c:ser>
          <c:idx val="4"/>
          <c:order val="4"/>
          <c:tx>
            <c:strRef>
              <c:f>Comparison!$B$28</c:f>
              <c:strCache>
                <c:ptCount val="1"/>
                <c:pt idx="0">
                  <c:v>HR recorded accurately every time</c:v>
                </c:pt>
              </c:strCache>
            </c:strRef>
          </c:tx>
          <c:cat>
            <c:strRef>
              <c:f>Comparison!$C$15:$F$15</c:f>
              <c:strCache>
                <c:ptCount val="4"/>
                <c:pt idx="0">
                  <c:v>Quarter1</c:v>
                </c:pt>
                <c:pt idx="1">
                  <c:v>Quarter2</c:v>
                </c:pt>
                <c:pt idx="2">
                  <c:v>Quarter3</c:v>
                </c:pt>
                <c:pt idx="3">
                  <c:v>Quarter4</c:v>
                </c:pt>
              </c:strCache>
            </c:strRef>
          </c:cat>
          <c:val>
            <c:numRef>
              <c:f>Comparison!$C$28:$F$28</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DF77-450E-9995-054FEA038070}"/>
            </c:ext>
          </c:extLst>
        </c:ser>
        <c:ser>
          <c:idx val="5"/>
          <c:order val="5"/>
          <c:tx>
            <c:strRef>
              <c:f>Comparison!$B$29</c:f>
              <c:strCache>
                <c:ptCount val="1"/>
                <c:pt idx="0">
                  <c:v>AVPU recorded accurately every time</c:v>
                </c:pt>
              </c:strCache>
            </c:strRef>
          </c:tx>
          <c:cat>
            <c:strRef>
              <c:f>Comparison!$C$15:$F$15</c:f>
              <c:strCache>
                <c:ptCount val="4"/>
                <c:pt idx="0">
                  <c:v>Quarter1</c:v>
                </c:pt>
                <c:pt idx="1">
                  <c:v>Quarter2</c:v>
                </c:pt>
                <c:pt idx="2">
                  <c:v>Quarter3</c:v>
                </c:pt>
                <c:pt idx="3">
                  <c:v>Quarter4</c:v>
                </c:pt>
              </c:strCache>
            </c:strRef>
          </c:cat>
          <c:val>
            <c:numRef>
              <c:f>Comparison!$C$29:$F$29</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5-DF77-450E-9995-054FEA038070}"/>
            </c:ext>
          </c:extLst>
        </c:ser>
        <c:dLbls>
          <c:showLegendKey val="0"/>
          <c:showVal val="0"/>
          <c:showCatName val="0"/>
          <c:showSerName val="0"/>
          <c:showPercent val="0"/>
          <c:showBubbleSize val="0"/>
        </c:dLbls>
        <c:marker val="1"/>
        <c:smooth val="0"/>
        <c:axId val="102136448"/>
        <c:axId val="102142336"/>
      </c:lineChart>
      <c:catAx>
        <c:axId val="102136448"/>
        <c:scaling>
          <c:orientation val="minMax"/>
        </c:scaling>
        <c:delete val="0"/>
        <c:axPos val="b"/>
        <c:numFmt formatCode="General" sourceLinked="0"/>
        <c:majorTickMark val="none"/>
        <c:minorTickMark val="none"/>
        <c:tickLblPos val="nextTo"/>
        <c:crossAx val="102142336"/>
        <c:crosses val="autoZero"/>
        <c:auto val="1"/>
        <c:lblAlgn val="ctr"/>
        <c:lblOffset val="100"/>
        <c:noMultiLvlLbl val="0"/>
      </c:catAx>
      <c:valAx>
        <c:axId val="102142336"/>
        <c:scaling>
          <c:orientation val="minMax"/>
          <c:max val="100"/>
        </c:scaling>
        <c:delete val="0"/>
        <c:axPos val="l"/>
        <c:majorGridlines/>
        <c:title>
          <c:overlay val="0"/>
        </c:title>
        <c:numFmt formatCode="0.0" sourceLinked="1"/>
        <c:majorTickMark val="none"/>
        <c:minorTickMark val="none"/>
        <c:tickLblPos val="nextTo"/>
        <c:crossAx val="102136448"/>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IE"/>
              <a:t>Additional Parameters</a:t>
            </a:r>
          </a:p>
        </c:rich>
      </c:tx>
      <c:overlay val="0"/>
    </c:title>
    <c:autoTitleDeleted val="0"/>
    <c:plotArea>
      <c:layout/>
      <c:lineChart>
        <c:grouping val="standard"/>
        <c:varyColors val="0"/>
        <c:ser>
          <c:idx val="0"/>
          <c:order val="0"/>
          <c:tx>
            <c:strRef>
              <c:f>Comparison!$B$30</c:f>
              <c:strCache>
                <c:ptCount val="1"/>
                <c:pt idx="0">
                  <c:v>SpO2 recorded accurately every time</c:v>
                </c:pt>
              </c:strCache>
            </c:strRef>
          </c:tx>
          <c:cat>
            <c:strRef>
              <c:f>Comparison!$C$15:$F$15</c:f>
              <c:strCache>
                <c:ptCount val="4"/>
                <c:pt idx="0">
                  <c:v>Quarter1</c:v>
                </c:pt>
                <c:pt idx="1">
                  <c:v>Quarter2</c:v>
                </c:pt>
                <c:pt idx="2">
                  <c:v>Quarter3</c:v>
                </c:pt>
                <c:pt idx="3">
                  <c:v>Quarter4</c:v>
                </c:pt>
              </c:strCache>
            </c:strRef>
          </c:cat>
          <c:val>
            <c:numRef>
              <c:f>Comparison!$C$30:$F$30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7D3C-4152-BABD-AD0D675F344C}"/>
            </c:ext>
          </c:extLst>
        </c:ser>
        <c:ser>
          <c:idx val="1"/>
          <c:order val="1"/>
          <c:tx>
            <c:strRef>
              <c:f>Comparison!$B$31</c:f>
              <c:strCache>
                <c:ptCount val="1"/>
                <c:pt idx="0">
                  <c:v>CRT recorded accurately every time</c:v>
                </c:pt>
              </c:strCache>
            </c:strRef>
          </c:tx>
          <c:cat>
            <c:strRef>
              <c:f>Comparison!$C$15:$F$15</c:f>
              <c:strCache>
                <c:ptCount val="4"/>
                <c:pt idx="0">
                  <c:v>Quarter1</c:v>
                </c:pt>
                <c:pt idx="1">
                  <c:v>Quarter2</c:v>
                </c:pt>
                <c:pt idx="2">
                  <c:v>Quarter3</c:v>
                </c:pt>
                <c:pt idx="3">
                  <c:v>Quarter4</c:v>
                </c:pt>
              </c:strCache>
            </c:strRef>
          </c:cat>
          <c:val>
            <c:numRef>
              <c:f>Comparison!$C$31:$F$31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7D3C-4152-BABD-AD0D675F344C}"/>
            </c:ext>
          </c:extLst>
        </c:ser>
        <c:ser>
          <c:idx val="2"/>
          <c:order val="2"/>
          <c:tx>
            <c:strRef>
              <c:f>Comparison!$B$32</c:f>
              <c:strCache>
                <c:ptCount val="1"/>
                <c:pt idx="0">
                  <c:v>BP recorded accurately every time</c:v>
                </c:pt>
              </c:strCache>
            </c:strRef>
          </c:tx>
          <c:cat>
            <c:strRef>
              <c:f>Comparison!$C$15:$F$15</c:f>
              <c:strCache>
                <c:ptCount val="4"/>
                <c:pt idx="0">
                  <c:v>Quarter1</c:v>
                </c:pt>
                <c:pt idx="1">
                  <c:v>Quarter2</c:v>
                </c:pt>
                <c:pt idx="2">
                  <c:v>Quarter3</c:v>
                </c:pt>
                <c:pt idx="3">
                  <c:v>Quarter4</c:v>
                </c:pt>
              </c:strCache>
            </c:strRef>
          </c:cat>
          <c:val>
            <c:numRef>
              <c:f>Comparison!$C$32:$F$32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7D3C-4152-BABD-AD0D675F344C}"/>
            </c:ext>
          </c:extLst>
        </c:ser>
        <c:ser>
          <c:idx val="3"/>
          <c:order val="3"/>
          <c:tx>
            <c:strRef>
              <c:f>Comparison!$B$33</c:f>
              <c:strCache>
                <c:ptCount val="1"/>
                <c:pt idx="0">
                  <c:v>Skin Colour recorded accurately every time</c:v>
                </c:pt>
              </c:strCache>
            </c:strRef>
          </c:tx>
          <c:cat>
            <c:strRef>
              <c:f>Comparison!$C$15:$F$15</c:f>
              <c:strCache>
                <c:ptCount val="4"/>
                <c:pt idx="0">
                  <c:v>Quarter1</c:v>
                </c:pt>
                <c:pt idx="1">
                  <c:v>Quarter2</c:v>
                </c:pt>
                <c:pt idx="2">
                  <c:v>Quarter3</c:v>
                </c:pt>
                <c:pt idx="3">
                  <c:v>Quarter4</c:v>
                </c:pt>
              </c:strCache>
            </c:strRef>
          </c:cat>
          <c:val>
            <c:numRef>
              <c:f>Comparison!$C$33:$F$33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7D3C-4152-BABD-AD0D675F344C}"/>
            </c:ext>
          </c:extLst>
        </c:ser>
        <c:ser>
          <c:idx val="4"/>
          <c:order val="4"/>
          <c:tx>
            <c:strRef>
              <c:f>Comparison!$B$34</c:f>
              <c:strCache>
                <c:ptCount val="1"/>
                <c:pt idx="0">
                  <c:v>Temp recorded accurately every time</c:v>
                </c:pt>
              </c:strCache>
            </c:strRef>
          </c:tx>
          <c:cat>
            <c:strRef>
              <c:f>Comparison!$C$15:$F$15</c:f>
              <c:strCache>
                <c:ptCount val="4"/>
                <c:pt idx="0">
                  <c:v>Quarter1</c:v>
                </c:pt>
                <c:pt idx="1">
                  <c:v>Quarter2</c:v>
                </c:pt>
                <c:pt idx="2">
                  <c:v>Quarter3</c:v>
                </c:pt>
                <c:pt idx="3">
                  <c:v>Quarter4</c:v>
                </c:pt>
              </c:strCache>
            </c:strRef>
          </c:cat>
          <c:val>
            <c:numRef>
              <c:f>Comparison!$C$34:$F$34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7D3C-4152-BABD-AD0D675F344C}"/>
            </c:ext>
          </c:extLst>
        </c:ser>
        <c:dLbls>
          <c:showLegendKey val="0"/>
          <c:showVal val="0"/>
          <c:showCatName val="0"/>
          <c:showSerName val="0"/>
          <c:showPercent val="0"/>
          <c:showBubbleSize val="0"/>
        </c:dLbls>
        <c:marker val="1"/>
        <c:smooth val="0"/>
        <c:axId val="102175104"/>
        <c:axId val="102176640"/>
      </c:lineChart>
      <c:catAx>
        <c:axId val="102175104"/>
        <c:scaling>
          <c:orientation val="minMax"/>
        </c:scaling>
        <c:delete val="0"/>
        <c:axPos val="b"/>
        <c:numFmt formatCode="General" sourceLinked="0"/>
        <c:majorTickMark val="none"/>
        <c:minorTickMark val="none"/>
        <c:tickLblPos val="nextTo"/>
        <c:crossAx val="102176640"/>
        <c:crosses val="autoZero"/>
        <c:auto val="1"/>
        <c:lblAlgn val="ctr"/>
        <c:lblOffset val="100"/>
        <c:noMultiLvlLbl val="0"/>
      </c:catAx>
      <c:valAx>
        <c:axId val="102176640"/>
        <c:scaling>
          <c:orientation val="minMax"/>
          <c:max val="100"/>
        </c:scaling>
        <c:delete val="0"/>
        <c:axPos val="l"/>
        <c:majorGridlines/>
        <c:title>
          <c:overlay val="0"/>
        </c:title>
        <c:numFmt formatCode="0.0" sourceLinked="1"/>
        <c:majorTickMark val="none"/>
        <c:minorTickMark val="none"/>
        <c:tickLblPos val="nextTo"/>
        <c:crossAx val="102175104"/>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Comparison!$B$36</c:f>
          <c:strCache>
            <c:ptCount val="1"/>
            <c:pt idx="0">
              <c:v>Section 3: SCORING </c:v>
            </c:pt>
          </c:strCache>
        </c:strRef>
      </c:tx>
      <c:overlay val="0"/>
    </c:title>
    <c:autoTitleDeleted val="0"/>
    <c:plotArea>
      <c:layout/>
      <c:lineChart>
        <c:grouping val="standard"/>
        <c:varyColors val="0"/>
        <c:ser>
          <c:idx val="0"/>
          <c:order val="0"/>
          <c:tx>
            <c:strRef>
              <c:f>Comparison!$B$37</c:f>
              <c:strCache>
                <c:ptCount val="1"/>
                <c:pt idx="0">
                  <c:v>Every individual parameter score correct </c:v>
                </c:pt>
              </c:strCache>
            </c:strRef>
          </c:tx>
          <c:cat>
            <c:strRef>
              <c:f>Comparison!$C$15:$F$15</c:f>
              <c:strCache>
                <c:ptCount val="4"/>
                <c:pt idx="0">
                  <c:v>Quarter1</c:v>
                </c:pt>
                <c:pt idx="1">
                  <c:v>Quarter2</c:v>
                </c:pt>
                <c:pt idx="2">
                  <c:v>Quarter3</c:v>
                </c:pt>
                <c:pt idx="3">
                  <c:v>Quarter4</c:v>
                </c:pt>
              </c:strCache>
            </c:strRef>
          </c:cat>
          <c:val>
            <c:numRef>
              <c:f>Comparison!$C$37:$F$37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6839-4BCB-AC2B-D529127CA339}"/>
            </c:ext>
          </c:extLst>
        </c:ser>
        <c:ser>
          <c:idx val="1"/>
          <c:order val="1"/>
          <c:tx>
            <c:strRef>
              <c:f>Comparison!$B$38</c:f>
              <c:strCache>
                <c:ptCount val="1"/>
                <c:pt idx="0">
                  <c:v>Total PEWS Score correct on every entry</c:v>
                </c:pt>
              </c:strCache>
            </c:strRef>
          </c:tx>
          <c:cat>
            <c:strRef>
              <c:f>Comparison!$C$15:$F$15</c:f>
              <c:strCache>
                <c:ptCount val="4"/>
                <c:pt idx="0">
                  <c:v>Quarter1</c:v>
                </c:pt>
                <c:pt idx="1">
                  <c:v>Quarter2</c:v>
                </c:pt>
                <c:pt idx="2">
                  <c:v>Quarter3</c:v>
                </c:pt>
                <c:pt idx="3">
                  <c:v>Quarter4</c:v>
                </c:pt>
              </c:strCache>
            </c:strRef>
          </c:cat>
          <c:val>
            <c:numRef>
              <c:f>Comparison!$C$38:$F$38</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6839-4BCB-AC2B-D529127CA339}"/>
            </c:ext>
          </c:extLst>
        </c:ser>
        <c:dLbls>
          <c:showLegendKey val="0"/>
          <c:showVal val="0"/>
          <c:showCatName val="0"/>
          <c:showSerName val="0"/>
          <c:showPercent val="0"/>
          <c:showBubbleSize val="0"/>
        </c:dLbls>
        <c:marker val="1"/>
        <c:smooth val="0"/>
        <c:axId val="102201984"/>
        <c:axId val="102211968"/>
      </c:lineChart>
      <c:catAx>
        <c:axId val="102201984"/>
        <c:scaling>
          <c:orientation val="minMax"/>
        </c:scaling>
        <c:delete val="0"/>
        <c:axPos val="b"/>
        <c:numFmt formatCode="General" sourceLinked="0"/>
        <c:majorTickMark val="none"/>
        <c:minorTickMark val="none"/>
        <c:tickLblPos val="nextTo"/>
        <c:crossAx val="102211968"/>
        <c:crosses val="autoZero"/>
        <c:auto val="1"/>
        <c:lblAlgn val="ctr"/>
        <c:lblOffset val="100"/>
        <c:noMultiLvlLbl val="0"/>
      </c:catAx>
      <c:valAx>
        <c:axId val="102211968"/>
        <c:scaling>
          <c:orientation val="minMax"/>
          <c:max val="100"/>
        </c:scaling>
        <c:delete val="0"/>
        <c:axPos val="l"/>
        <c:majorGridlines/>
        <c:title>
          <c:overlay val="0"/>
        </c:title>
        <c:numFmt formatCode="0.0" sourceLinked="1"/>
        <c:majorTickMark val="none"/>
        <c:minorTickMark val="none"/>
        <c:tickLblPos val="nextTo"/>
        <c:crossAx val="102201984"/>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Comparison!$B$40</c:f>
          <c:strCache>
            <c:ptCount val="1"/>
            <c:pt idx="0">
              <c:v>Section 4: ESCALATION</c:v>
            </c:pt>
          </c:strCache>
        </c:strRef>
      </c:tx>
      <c:overlay val="0"/>
    </c:title>
    <c:autoTitleDeleted val="0"/>
    <c:plotArea>
      <c:layout/>
      <c:lineChart>
        <c:grouping val="standard"/>
        <c:varyColors val="0"/>
        <c:ser>
          <c:idx val="0"/>
          <c:order val="0"/>
          <c:tx>
            <c:strRef>
              <c:f>Comparison!$B$41</c:f>
              <c:strCache>
                <c:ptCount val="1"/>
                <c:pt idx="0">
                  <c:v>Evidence of Nursing Response to triggers</c:v>
                </c:pt>
              </c:strCache>
            </c:strRef>
          </c:tx>
          <c:cat>
            <c:strRef>
              <c:f>Comparison!$C$15:$F$15</c:f>
              <c:strCache>
                <c:ptCount val="4"/>
                <c:pt idx="0">
                  <c:v>Quarter1</c:v>
                </c:pt>
                <c:pt idx="1">
                  <c:v>Quarter2</c:v>
                </c:pt>
                <c:pt idx="2">
                  <c:v>Quarter3</c:v>
                </c:pt>
                <c:pt idx="3">
                  <c:v>Quarter4</c:v>
                </c:pt>
              </c:strCache>
            </c:strRef>
          </c:cat>
          <c:val>
            <c:numRef>
              <c:f>Comparison!$C$41:$F$41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B02E-4C11-A9DF-B25B3C58D6FA}"/>
            </c:ext>
          </c:extLst>
        </c:ser>
        <c:ser>
          <c:idx val="1"/>
          <c:order val="1"/>
          <c:tx>
            <c:strRef>
              <c:f>Comparison!$B$42</c:f>
              <c:strCache>
                <c:ptCount val="1"/>
                <c:pt idx="0">
                  <c:v>Evidence of Medical Response to requested action or review</c:v>
                </c:pt>
              </c:strCache>
            </c:strRef>
          </c:tx>
          <c:cat>
            <c:strRef>
              <c:f>Comparison!$C$15:$F$15</c:f>
              <c:strCache>
                <c:ptCount val="4"/>
                <c:pt idx="0">
                  <c:v>Quarter1</c:v>
                </c:pt>
                <c:pt idx="1">
                  <c:v>Quarter2</c:v>
                </c:pt>
                <c:pt idx="2">
                  <c:v>Quarter3</c:v>
                </c:pt>
                <c:pt idx="3">
                  <c:v>Quarter4</c:v>
                </c:pt>
              </c:strCache>
            </c:strRef>
          </c:cat>
          <c:val>
            <c:numRef>
              <c:f>Comparison!$C$42:$F$42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B02E-4C11-A9DF-B25B3C58D6FA}"/>
            </c:ext>
          </c:extLst>
        </c:ser>
        <c:dLbls>
          <c:showLegendKey val="0"/>
          <c:showVal val="0"/>
          <c:showCatName val="0"/>
          <c:showSerName val="0"/>
          <c:showPercent val="0"/>
          <c:showBubbleSize val="0"/>
        </c:dLbls>
        <c:marker val="1"/>
        <c:smooth val="0"/>
        <c:axId val="101938688"/>
        <c:axId val="101940224"/>
      </c:lineChart>
      <c:catAx>
        <c:axId val="101938688"/>
        <c:scaling>
          <c:orientation val="minMax"/>
        </c:scaling>
        <c:delete val="0"/>
        <c:axPos val="b"/>
        <c:numFmt formatCode="General" sourceLinked="0"/>
        <c:majorTickMark val="none"/>
        <c:minorTickMark val="none"/>
        <c:tickLblPos val="nextTo"/>
        <c:crossAx val="101940224"/>
        <c:crosses val="autoZero"/>
        <c:auto val="1"/>
        <c:lblAlgn val="ctr"/>
        <c:lblOffset val="100"/>
        <c:noMultiLvlLbl val="0"/>
      </c:catAx>
      <c:valAx>
        <c:axId val="101940224"/>
        <c:scaling>
          <c:orientation val="minMax"/>
          <c:max val="100"/>
        </c:scaling>
        <c:delete val="0"/>
        <c:axPos val="l"/>
        <c:majorGridlines/>
        <c:title>
          <c:overlay val="0"/>
        </c:title>
        <c:numFmt formatCode="0.0" sourceLinked="1"/>
        <c:majorTickMark val="none"/>
        <c:minorTickMark val="none"/>
        <c:tickLblPos val="nextTo"/>
        <c:crossAx val="101938688"/>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 Variances</a:t>
            </a:r>
          </a:p>
        </c:rich>
      </c:tx>
      <c:overlay val="0"/>
    </c:title>
    <c:autoTitleDeleted val="0"/>
    <c:plotArea>
      <c:layout/>
      <c:lineChart>
        <c:grouping val="standard"/>
        <c:varyColors val="0"/>
        <c:ser>
          <c:idx val="0"/>
          <c:order val="0"/>
          <c:tx>
            <c:strRef>
              <c:f>Comparison!$B$45</c:f>
              <c:strCache>
                <c:ptCount val="1"/>
                <c:pt idx="0">
                  <c:v>Does the PA have a date/ time?</c:v>
                </c:pt>
              </c:strCache>
            </c:strRef>
          </c:tx>
          <c:cat>
            <c:strRef>
              <c:f>Comparison!$C$15:$F$15</c:f>
              <c:strCache>
                <c:ptCount val="4"/>
                <c:pt idx="0">
                  <c:v>Quarter1</c:v>
                </c:pt>
                <c:pt idx="1">
                  <c:v>Quarter2</c:v>
                </c:pt>
                <c:pt idx="2">
                  <c:v>Quarter3</c:v>
                </c:pt>
                <c:pt idx="3">
                  <c:v>Quarter4</c:v>
                </c:pt>
              </c:strCache>
            </c:strRef>
          </c:cat>
          <c:val>
            <c:numRef>
              <c:f>Comparison!$C$45:$F$45</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DC8B-430B-B39B-A81444B3E48D}"/>
            </c:ext>
          </c:extLst>
        </c:ser>
        <c:ser>
          <c:idx val="1"/>
          <c:order val="1"/>
          <c:tx>
            <c:strRef>
              <c:f>Comparison!$B$46</c:f>
              <c:strCache>
                <c:ptCount val="1"/>
                <c:pt idx="0">
                  <c:v>Does the PA contain clinical parameters?</c:v>
                </c:pt>
              </c:strCache>
            </c:strRef>
          </c:tx>
          <c:cat>
            <c:strRef>
              <c:f>Comparison!$C$15:$F$15</c:f>
              <c:strCache>
                <c:ptCount val="4"/>
                <c:pt idx="0">
                  <c:v>Quarter1</c:v>
                </c:pt>
                <c:pt idx="1">
                  <c:v>Quarter2</c:v>
                </c:pt>
                <c:pt idx="2">
                  <c:v>Quarter3</c:v>
                </c:pt>
                <c:pt idx="3">
                  <c:v>Quarter4</c:v>
                </c:pt>
              </c:strCache>
            </c:strRef>
          </c:cat>
          <c:val>
            <c:numRef>
              <c:f>Comparison!$C$46:$F$46</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DC8B-430B-B39B-A81444B3E48D}"/>
            </c:ext>
          </c:extLst>
        </c:ser>
        <c:ser>
          <c:idx val="2"/>
          <c:order val="2"/>
          <c:tx>
            <c:strRef>
              <c:f>Comparison!$B$47</c:f>
              <c:strCache>
                <c:ptCount val="1"/>
                <c:pt idx="0">
                  <c:v>Does the PA contain new acceptable range?</c:v>
                </c:pt>
              </c:strCache>
            </c:strRef>
          </c:tx>
          <c:cat>
            <c:strRef>
              <c:f>Comparison!$C$15:$F$15</c:f>
              <c:strCache>
                <c:ptCount val="4"/>
                <c:pt idx="0">
                  <c:v>Quarter1</c:v>
                </c:pt>
                <c:pt idx="1">
                  <c:v>Quarter2</c:v>
                </c:pt>
                <c:pt idx="2">
                  <c:v>Quarter3</c:v>
                </c:pt>
                <c:pt idx="3">
                  <c:v>Quarter4</c:v>
                </c:pt>
              </c:strCache>
            </c:strRef>
          </c:cat>
          <c:val>
            <c:numRef>
              <c:f>Comparison!$C$47:$F$47</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DC8B-430B-B39B-A81444B3E48D}"/>
            </c:ext>
          </c:extLst>
        </c:ser>
        <c:ser>
          <c:idx val="3"/>
          <c:order val="3"/>
          <c:tx>
            <c:strRef>
              <c:f>Comparison!$B$48</c:f>
              <c:strCache>
                <c:ptCount val="1"/>
                <c:pt idx="0">
                  <c:v>Does the PA contain next medical review?</c:v>
                </c:pt>
              </c:strCache>
            </c:strRef>
          </c:tx>
          <c:cat>
            <c:strRef>
              <c:f>Comparison!$C$15:$F$15</c:f>
              <c:strCache>
                <c:ptCount val="4"/>
                <c:pt idx="0">
                  <c:v>Quarter1</c:v>
                </c:pt>
                <c:pt idx="1">
                  <c:v>Quarter2</c:v>
                </c:pt>
                <c:pt idx="2">
                  <c:v>Quarter3</c:v>
                </c:pt>
                <c:pt idx="3">
                  <c:v>Quarter4</c:v>
                </c:pt>
              </c:strCache>
            </c:strRef>
          </c:cat>
          <c:val>
            <c:numRef>
              <c:f>Comparison!$C$48:$F$48</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DC8B-430B-B39B-A81444B3E48D}"/>
            </c:ext>
          </c:extLst>
        </c:ser>
        <c:ser>
          <c:idx val="4"/>
          <c:order val="4"/>
          <c:tx>
            <c:strRef>
              <c:f>Comparison!$B$49</c:f>
              <c:strCache>
                <c:ptCount val="1"/>
                <c:pt idx="0">
                  <c:v>Does the PA contain Doctor signature, print name / MCRN?</c:v>
                </c:pt>
              </c:strCache>
            </c:strRef>
          </c:tx>
          <c:cat>
            <c:strRef>
              <c:f>Comparison!$C$15:$F$15</c:f>
              <c:strCache>
                <c:ptCount val="4"/>
                <c:pt idx="0">
                  <c:v>Quarter1</c:v>
                </c:pt>
                <c:pt idx="1">
                  <c:v>Quarter2</c:v>
                </c:pt>
                <c:pt idx="2">
                  <c:v>Quarter3</c:v>
                </c:pt>
                <c:pt idx="3">
                  <c:v>Quarter4</c:v>
                </c:pt>
              </c:strCache>
            </c:strRef>
          </c:cat>
          <c:val>
            <c:numRef>
              <c:f>Comparison!$C$49:$F$49</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DC8B-430B-B39B-A81444B3E48D}"/>
            </c:ext>
          </c:extLst>
        </c:ser>
        <c:dLbls>
          <c:showLegendKey val="0"/>
          <c:showVal val="0"/>
          <c:showCatName val="0"/>
          <c:showSerName val="0"/>
          <c:showPercent val="0"/>
          <c:showBubbleSize val="0"/>
        </c:dLbls>
        <c:marker val="1"/>
        <c:smooth val="0"/>
        <c:axId val="101972608"/>
        <c:axId val="101986688"/>
      </c:lineChart>
      <c:catAx>
        <c:axId val="101972608"/>
        <c:scaling>
          <c:orientation val="minMax"/>
        </c:scaling>
        <c:delete val="0"/>
        <c:axPos val="b"/>
        <c:numFmt formatCode="General" sourceLinked="0"/>
        <c:majorTickMark val="none"/>
        <c:minorTickMark val="none"/>
        <c:tickLblPos val="nextTo"/>
        <c:crossAx val="101986688"/>
        <c:crosses val="autoZero"/>
        <c:auto val="1"/>
        <c:lblAlgn val="ctr"/>
        <c:lblOffset val="100"/>
        <c:noMultiLvlLbl val="0"/>
      </c:catAx>
      <c:valAx>
        <c:axId val="101986688"/>
        <c:scaling>
          <c:orientation val="minMax"/>
          <c:max val="100"/>
        </c:scaling>
        <c:delete val="0"/>
        <c:axPos val="l"/>
        <c:majorGridlines/>
        <c:title>
          <c:overlay val="0"/>
        </c:title>
        <c:numFmt formatCode="0.0" sourceLinked="1"/>
        <c:majorTickMark val="none"/>
        <c:minorTickMark val="none"/>
        <c:tickLblPos val="nextTo"/>
        <c:crossAx val="101972608"/>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MES Variances</a:t>
            </a:r>
          </a:p>
        </c:rich>
      </c:tx>
      <c:overlay val="0"/>
    </c:title>
    <c:autoTitleDeleted val="0"/>
    <c:plotArea>
      <c:layout/>
      <c:lineChart>
        <c:grouping val="standard"/>
        <c:varyColors val="0"/>
        <c:ser>
          <c:idx val="0"/>
          <c:order val="0"/>
          <c:tx>
            <c:strRef>
              <c:f>Comparison!$B$50</c:f>
              <c:strCache>
                <c:ptCount val="1"/>
                <c:pt idx="0">
                  <c:v>Does the MEA have a date/ time?</c:v>
                </c:pt>
              </c:strCache>
            </c:strRef>
          </c:tx>
          <c:cat>
            <c:strRef>
              <c:f>Comparison!$C$15:$F$15</c:f>
              <c:strCache>
                <c:ptCount val="4"/>
                <c:pt idx="0">
                  <c:v>Quarter1</c:v>
                </c:pt>
                <c:pt idx="1">
                  <c:v>Quarter2</c:v>
                </c:pt>
                <c:pt idx="2">
                  <c:v>Quarter3</c:v>
                </c:pt>
                <c:pt idx="3">
                  <c:v>Quarter4</c:v>
                </c:pt>
              </c:strCache>
            </c:strRef>
          </c:cat>
          <c:val>
            <c:numRef>
              <c:f>Comparison!$C$50:$F$50</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0-8E44-4BF2-A6BB-110D6ECB945C}"/>
            </c:ext>
          </c:extLst>
        </c:ser>
        <c:ser>
          <c:idx val="1"/>
          <c:order val="1"/>
          <c:tx>
            <c:strRef>
              <c:f>Comparison!$B$51</c:f>
              <c:strCache>
                <c:ptCount val="1"/>
                <c:pt idx="0">
                  <c:v>Does the MEA contain clinical impression?</c:v>
                </c:pt>
              </c:strCache>
            </c:strRef>
          </c:tx>
          <c:cat>
            <c:strRef>
              <c:f>Comparison!$C$15:$F$15</c:f>
              <c:strCache>
                <c:ptCount val="4"/>
                <c:pt idx="0">
                  <c:v>Quarter1</c:v>
                </c:pt>
                <c:pt idx="1">
                  <c:v>Quarter2</c:v>
                </c:pt>
                <c:pt idx="2">
                  <c:v>Quarter3</c:v>
                </c:pt>
                <c:pt idx="3">
                  <c:v>Quarter4</c:v>
                </c:pt>
              </c:strCache>
            </c:strRef>
          </c:cat>
          <c:val>
            <c:numRef>
              <c:f>Comparison!$C$51:$F$51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1-8E44-4BF2-A6BB-110D6ECB945C}"/>
            </c:ext>
          </c:extLst>
        </c:ser>
        <c:ser>
          <c:idx val="2"/>
          <c:order val="2"/>
          <c:tx>
            <c:strRef>
              <c:f>Comparison!$B$52</c:f>
              <c:strCache>
                <c:ptCount val="1"/>
                <c:pt idx="0">
                  <c:v>Does the MEA contain acceptable parameter range(s)?</c:v>
                </c:pt>
              </c:strCache>
            </c:strRef>
          </c:tx>
          <c:cat>
            <c:strRef>
              <c:f>Comparison!$C$15:$F$15</c:f>
              <c:strCache>
                <c:ptCount val="4"/>
                <c:pt idx="0">
                  <c:v>Quarter1</c:v>
                </c:pt>
                <c:pt idx="1">
                  <c:v>Quarter2</c:v>
                </c:pt>
                <c:pt idx="2">
                  <c:v>Quarter3</c:v>
                </c:pt>
                <c:pt idx="3">
                  <c:v>Quarter4</c:v>
                </c:pt>
              </c:strCache>
            </c:strRef>
          </c:cat>
          <c:val>
            <c:numRef>
              <c:f>Comparison!$C$52:$F$52</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8E44-4BF2-A6BB-110D6ECB945C}"/>
            </c:ext>
          </c:extLst>
        </c:ser>
        <c:ser>
          <c:idx val="3"/>
          <c:order val="3"/>
          <c:tx>
            <c:strRef>
              <c:f>Comparison!$B$53</c:f>
              <c:strCache>
                <c:ptCount val="1"/>
                <c:pt idx="0">
                  <c:v>Does the MEA contain next medical review?</c:v>
                </c:pt>
              </c:strCache>
            </c:strRef>
          </c:tx>
          <c:cat>
            <c:strRef>
              <c:f>Comparison!$C$15:$F$15</c:f>
              <c:strCache>
                <c:ptCount val="4"/>
                <c:pt idx="0">
                  <c:v>Quarter1</c:v>
                </c:pt>
                <c:pt idx="1">
                  <c:v>Quarter2</c:v>
                </c:pt>
                <c:pt idx="2">
                  <c:v>Quarter3</c:v>
                </c:pt>
                <c:pt idx="3">
                  <c:v>Quarter4</c:v>
                </c:pt>
              </c:strCache>
            </c:strRef>
          </c:cat>
          <c:val>
            <c:numRef>
              <c:f>Comparison!$C$53:$F$53</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3-8E44-4BF2-A6BB-110D6ECB945C}"/>
            </c:ext>
          </c:extLst>
        </c:ser>
        <c:ser>
          <c:idx val="4"/>
          <c:order val="4"/>
          <c:tx>
            <c:strRef>
              <c:f>Comparison!$B$54</c:f>
              <c:strCache>
                <c:ptCount val="1"/>
                <c:pt idx="0">
                  <c:v>Does the MEA contain Doctor signature, print name / MCRN?</c:v>
                </c:pt>
              </c:strCache>
            </c:strRef>
          </c:tx>
          <c:cat>
            <c:strRef>
              <c:f>Comparison!$C$15:$F$15</c:f>
              <c:strCache>
                <c:ptCount val="4"/>
                <c:pt idx="0">
                  <c:v>Quarter1</c:v>
                </c:pt>
                <c:pt idx="1">
                  <c:v>Quarter2</c:v>
                </c:pt>
                <c:pt idx="2">
                  <c:v>Quarter3</c:v>
                </c:pt>
                <c:pt idx="3">
                  <c:v>Quarter4</c:v>
                </c:pt>
              </c:strCache>
            </c:strRef>
          </c:cat>
          <c:val>
            <c:numRef>
              <c:f>Comparison!$C$54:$F$54</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4-8E44-4BF2-A6BB-110D6ECB945C}"/>
            </c:ext>
          </c:extLst>
        </c:ser>
        <c:dLbls>
          <c:showLegendKey val="0"/>
          <c:showVal val="0"/>
          <c:showCatName val="0"/>
          <c:showSerName val="0"/>
          <c:showPercent val="0"/>
          <c:showBubbleSize val="0"/>
        </c:dLbls>
        <c:marker val="1"/>
        <c:smooth val="0"/>
        <c:axId val="102019072"/>
        <c:axId val="102020608"/>
      </c:lineChart>
      <c:catAx>
        <c:axId val="102019072"/>
        <c:scaling>
          <c:orientation val="minMax"/>
        </c:scaling>
        <c:delete val="0"/>
        <c:axPos val="b"/>
        <c:numFmt formatCode="General" sourceLinked="0"/>
        <c:majorTickMark val="none"/>
        <c:minorTickMark val="none"/>
        <c:tickLblPos val="nextTo"/>
        <c:crossAx val="102020608"/>
        <c:crosses val="autoZero"/>
        <c:auto val="1"/>
        <c:lblAlgn val="ctr"/>
        <c:lblOffset val="100"/>
        <c:noMultiLvlLbl val="0"/>
      </c:catAx>
      <c:valAx>
        <c:axId val="102020608"/>
        <c:scaling>
          <c:orientation val="minMax"/>
          <c:max val="100"/>
        </c:scaling>
        <c:delete val="0"/>
        <c:axPos val="l"/>
        <c:majorGridlines/>
        <c:title>
          <c:overlay val="0"/>
        </c:title>
        <c:numFmt formatCode="0.0" sourceLinked="1"/>
        <c:majorTickMark val="none"/>
        <c:minorTickMark val="none"/>
        <c:tickLblPos val="nextTo"/>
        <c:crossAx val="102019072"/>
        <c:crosses val="autoZero"/>
        <c:crossBetween val="between"/>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10" Type="http://schemas.openxmlformats.org/officeDocument/2006/relationships/chart" Target="../charts/chart19.xml"/><Relationship Id="rId4" Type="http://schemas.openxmlformats.org/officeDocument/2006/relationships/chart" Target="../charts/chart13.xml"/><Relationship Id="rId9"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7.xml"/><Relationship Id="rId3" Type="http://schemas.openxmlformats.org/officeDocument/2006/relationships/chart" Target="../charts/chart22.xml"/><Relationship Id="rId7" Type="http://schemas.openxmlformats.org/officeDocument/2006/relationships/chart" Target="../charts/chart26.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7.xml"/><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10" Type="http://schemas.openxmlformats.org/officeDocument/2006/relationships/chart" Target="../charts/chart49.xml"/><Relationship Id="rId4" Type="http://schemas.openxmlformats.org/officeDocument/2006/relationships/chart" Target="../charts/chart43.xml"/><Relationship Id="rId9" Type="http://schemas.openxmlformats.org/officeDocument/2006/relationships/chart" Target="../charts/chart4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10" Type="http://schemas.openxmlformats.org/officeDocument/2006/relationships/chart" Target="../charts/chart59.xml"/><Relationship Id="rId4" Type="http://schemas.openxmlformats.org/officeDocument/2006/relationships/chart" Target="../charts/chart53.xml"/><Relationship Id="rId9" Type="http://schemas.openxmlformats.org/officeDocument/2006/relationships/chart" Target="../charts/chart58.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7.xml"/><Relationship Id="rId3" Type="http://schemas.openxmlformats.org/officeDocument/2006/relationships/chart" Target="../charts/chart62.xml"/><Relationship Id="rId7" Type="http://schemas.openxmlformats.org/officeDocument/2006/relationships/chart" Target="../charts/chart66.xml"/><Relationship Id="rId2" Type="http://schemas.openxmlformats.org/officeDocument/2006/relationships/chart" Target="../charts/chart61.xml"/><Relationship Id="rId1" Type="http://schemas.openxmlformats.org/officeDocument/2006/relationships/chart" Target="../charts/chart60.xml"/><Relationship Id="rId6" Type="http://schemas.openxmlformats.org/officeDocument/2006/relationships/chart" Target="../charts/chart65.xml"/><Relationship Id="rId5" Type="http://schemas.openxmlformats.org/officeDocument/2006/relationships/chart" Target="../charts/chart64.xml"/><Relationship Id="rId10" Type="http://schemas.openxmlformats.org/officeDocument/2006/relationships/chart" Target="../charts/chart69.xml"/><Relationship Id="rId4" Type="http://schemas.openxmlformats.org/officeDocument/2006/relationships/chart" Target="../charts/chart63.xml"/><Relationship Id="rId9" Type="http://schemas.openxmlformats.org/officeDocument/2006/relationships/chart" Target="../charts/chart68.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7.xml"/><Relationship Id="rId3" Type="http://schemas.openxmlformats.org/officeDocument/2006/relationships/chart" Target="../charts/chart72.xml"/><Relationship Id="rId7" Type="http://schemas.openxmlformats.org/officeDocument/2006/relationships/chart" Target="../charts/chart76.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10" Type="http://schemas.openxmlformats.org/officeDocument/2006/relationships/chart" Target="../charts/chart79.xml"/><Relationship Id="rId4" Type="http://schemas.openxmlformats.org/officeDocument/2006/relationships/chart" Target="../charts/chart73.xml"/><Relationship Id="rId9" Type="http://schemas.openxmlformats.org/officeDocument/2006/relationships/chart" Target="../charts/chart7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87.xml"/><Relationship Id="rId3" Type="http://schemas.openxmlformats.org/officeDocument/2006/relationships/chart" Target="../charts/chart82.xml"/><Relationship Id="rId7" Type="http://schemas.openxmlformats.org/officeDocument/2006/relationships/chart" Target="../charts/chart86.xml"/><Relationship Id="rId2" Type="http://schemas.openxmlformats.org/officeDocument/2006/relationships/chart" Target="../charts/chart81.xml"/><Relationship Id="rId1" Type="http://schemas.openxmlformats.org/officeDocument/2006/relationships/chart" Target="../charts/chart80.xml"/><Relationship Id="rId6" Type="http://schemas.openxmlformats.org/officeDocument/2006/relationships/chart" Target="../charts/chart85.xml"/><Relationship Id="rId5" Type="http://schemas.openxmlformats.org/officeDocument/2006/relationships/chart" Target="../charts/chart84.xml"/><Relationship Id="rId10" Type="http://schemas.openxmlformats.org/officeDocument/2006/relationships/chart" Target="../charts/chart89.xml"/><Relationship Id="rId4" Type="http://schemas.openxmlformats.org/officeDocument/2006/relationships/chart" Target="../charts/chart83.xml"/><Relationship Id="rId9" Type="http://schemas.openxmlformats.org/officeDocument/2006/relationships/chart" Target="../charts/chart8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97.xml"/><Relationship Id="rId3" Type="http://schemas.openxmlformats.org/officeDocument/2006/relationships/chart" Target="../charts/chart92.xml"/><Relationship Id="rId7" Type="http://schemas.openxmlformats.org/officeDocument/2006/relationships/chart" Target="../charts/chart96.xml"/><Relationship Id="rId2" Type="http://schemas.openxmlformats.org/officeDocument/2006/relationships/chart" Target="../charts/chart91.xml"/><Relationship Id="rId1" Type="http://schemas.openxmlformats.org/officeDocument/2006/relationships/chart" Target="../charts/chart90.xml"/><Relationship Id="rId6" Type="http://schemas.openxmlformats.org/officeDocument/2006/relationships/chart" Target="../charts/chart95.xml"/><Relationship Id="rId5" Type="http://schemas.openxmlformats.org/officeDocument/2006/relationships/chart" Target="../charts/chart94.xml"/><Relationship Id="rId10" Type="http://schemas.openxmlformats.org/officeDocument/2006/relationships/chart" Target="../charts/chart99.xml"/><Relationship Id="rId4" Type="http://schemas.openxmlformats.org/officeDocument/2006/relationships/chart" Target="../charts/chart93.xml"/><Relationship Id="rId9" Type="http://schemas.openxmlformats.org/officeDocument/2006/relationships/chart" Target="../charts/chart9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07.xml"/><Relationship Id="rId3" Type="http://schemas.openxmlformats.org/officeDocument/2006/relationships/chart" Target="../charts/chart102.xml"/><Relationship Id="rId7" Type="http://schemas.openxmlformats.org/officeDocument/2006/relationships/chart" Target="../charts/chart106.xml"/><Relationship Id="rId2" Type="http://schemas.openxmlformats.org/officeDocument/2006/relationships/chart" Target="../charts/chart101.xml"/><Relationship Id="rId1" Type="http://schemas.openxmlformats.org/officeDocument/2006/relationships/chart" Target="../charts/chart100.xml"/><Relationship Id="rId6" Type="http://schemas.openxmlformats.org/officeDocument/2006/relationships/chart" Target="../charts/chart105.xml"/><Relationship Id="rId5" Type="http://schemas.openxmlformats.org/officeDocument/2006/relationships/chart" Target="../charts/chart104.xml"/><Relationship Id="rId10" Type="http://schemas.openxmlformats.org/officeDocument/2006/relationships/chart" Target="../charts/chart109.xml"/><Relationship Id="rId4" Type="http://schemas.openxmlformats.org/officeDocument/2006/relationships/chart" Target="../charts/chart103.xml"/><Relationship Id="rId9" Type="http://schemas.openxmlformats.org/officeDocument/2006/relationships/chart" Target="../charts/chart108.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17.xml"/><Relationship Id="rId3" Type="http://schemas.openxmlformats.org/officeDocument/2006/relationships/chart" Target="../charts/chart112.xml"/><Relationship Id="rId7" Type="http://schemas.openxmlformats.org/officeDocument/2006/relationships/chart" Target="../charts/chart116.xml"/><Relationship Id="rId2" Type="http://schemas.openxmlformats.org/officeDocument/2006/relationships/chart" Target="../charts/chart111.xml"/><Relationship Id="rId1" Type="http://schemas.openxmlformats.org/officeDocument/2006/relationships/chart" Target="../charts/chart110.xml"/><Relationship Id="rId6" Type="http://schemas.openxmlformats.org/officeDocument/2006/relationships/chart" Target="../charts/chart115.xml"/><Relationship Id="rId5" Type="http://schemas.openxmlformats.org/officeDocument/2006/relationships/chart" Target="../charts/chart114.xml"/><Relationship Id="rId10" Type="http://schemas.openxmlformats.org/officeDocument/2006/relationships/chart" Target="../charts/chart119.xml"/><Relationship Id="rId4" Type="http://schemas.openxmlformats.org/officeDocument/2006/relationships/chart" Target="../charts/chart113.xml"/><Relationship Id="rId9" Type="http://schemas.openxmlformats.org/officeDocument/2006/relationships/chart" Target="../charts/chart118.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27.xml"/><Relationship Id="rId3" Type="http://schemas.openxmlformats.org/officeDocument/2006/relationships/chart" Target="../charts/chart122.xml"/><Relationship Id="rId7" Type="http://schemas.openxmlformats.org/officeDocument/2006/relationships/chart" Target="../charts/chart126.xml"/><Relationship Id="rId2" Type="http://schemas.openxmlformats.org/officeDocument/2006/relationships/chart" Target="../charts/chart121.xml"/><Relationship Id="rId1" Type="http://schemas.openxmlformats.org/officeDocument/2006/relationships/chart" Target="../charts/chart120.xml"/><Relationship Id="rId6" Type="http://schemas.openxmlformats.org/officeDocument/2006/relationships/chart" Target="../charts/chart125.xml"/><Relationship Id="rId5" Type="http://schemas.openxmlformats.org/officeDocument/2006/relationships/chart" Target="../charts/chart124.xml"/><Relationship Id="rId10" Type="http://schemas.openxmlformats.org/officeDocument/2006/relationships/chart" Target="../charts/chart129.xml"/><Relationship Id="rId4" Type="http://schemas.openxmlformats.org/officeDocument/2006/relationships/chart" Target="../charts/chart123.xml"/><Relationship Id="rId9" Type="http://schemas.openxmlformats.org/officeDocument/2006/relationships/chart" Target="../charts/chart12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37.xml"/><Relationship Id="rId3" Type="http://schemas.openxmlformats.org/officeDocument/2006/relationships/chart" Target="../charts/chart132.xml"/><Relationship Id="rId7" Type="http://schemas.openxmlformats.org/officeDocument/2006/relationships/chart" Target="../charts/chart136.xml"/><Relationship Id="rId2" Type="http://schemas.openxmlformats.org/officeDocument/2006/relationships/chart" Target="../charts/chart131.xml"/><Relationship Id="rId1" Type="http://schemas.openxmlformats.org/officeDocument/2006/relationships/chart" Target="../charts/chart130.xml"/><Relationship Id="rId6" Type="http://schemas.openxmlformats.org/officeDocument/2006/relationships/chart" Target="../charts/chart135.xml"/><Relationship Id="rId5" Type="http://schemas.openxmlformats.org/officeDocument/2006/relationships/chart" Target="../charts/chart134.xml"/><Relationship Id="rId10" Type="http://schemas.openxmlformats.org/officeDocument/2006/relationships/chart" Target="../charts/chart139.xml"/><Relationship Id="rId4" Type="http://schemas.openxmlformats.org/officeDocument/2006/relationships/chart" Target="../charts/chart133.xml"/><Relationship Id="rId9" Type="http://schemas.openxmlformats.org/officeDocument/2006/relationships/chart" Target="../charts/chart138.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47.xml"/><Relationship Id="rId3" Type="http://schemas.openxmlformats.org/officeDocument/2006/relationships/chart" Target="../charts/chart142.xml"/><Relationship Id="rId7" Type="http://schemas.openxmlformats.org/officeDocument/2006/relationships/chart" Target="../charts/chart146.xml"/><Relationship Id="rId2" Type="http://schemas.openxmlformats.org/officeDocument/2006/relationships/chart" Target="../charts/chart141.xml"/><Relationship Id="rId1" Type="http://schemas.openxmlformats.org/officeDocument/2006/relationships/chart" Target="../charts/chart140.xml"/><Relationship Id="rId6" Type="http://schemas.openxmlformats.org/officeDocument/2006/relationships/chart" Target="../charts/chart145.xml"/><Relationship Id="rId5" Type="http://schemas.openxmlformats.org/officeDocument/2006/relationships/chart" Target="../charts/chart144.xml"/><Relationship Id="rId10" Type="http://schemas.openxmlformats.org/officeDocument/2006/relationships/chart" Target="../charts/chart149.xml"/><Relationship Id="rId4" Type="http://schemas.openxmlformats.org/officeDocument/2006/relationships/chart" Target="../charts/chart143.xml"/><Relationship Id="rId9" Type="http://schemas.openxmlformats.org/officeDocument/2006/relationships/chart" Target="../charts/chart148.xml"/></Relationships>
</file>

<file path=xl/drawings/_rels/drawing17.xml.rels><?xml version="1.0" encoding="UTF-8" standalone="yes"?>
<Relationships xmlns="http://schemas.openxmlformats.org/package/2006/relationships"><Relationship Id="rId8" Type="http://schemas.openxmlformats.org/officeDocument/2006/relationships/chart" Target="../charts/chart157.xml"/><Relationship Id="rId3" Type="http://schemas.openxmlformats.org/officeDocument/2006/relationships/chart" Target="../charts/chart152.xml"/><Relationship Id="rId7" Type="http://schemas.openxmlformats.org/officeDocument/2006/relationships/chart" Target="../charts/chart156.xml"/><Relationship Id="rId2" Type="http://schemas.openxmlformats.org/officeDocument/2006/relationships/chart" Target="../charts/chart151.xml"/><Relationship Id="rId1" Type="http://schemas.openxmlformats.org/officeDocument/2006/relationships/chart" Target="../charts/chart150.xml"/><Relationship Id="rId6" Type="http://schemas.openxmlformats.org/officeDocument/2006/relationships/chart" Target="../charts/chart155.xml"/><Relationship Id="rId5" Type="http://schemas.openxmlformats.org/officeDocument/2006/relationships/chart" Target="../charts/chart154.xml"/><Relationship Id="rId10" Type="http://schemas.openxmlformats.org/officeDocument/2006/relationships/chart" Target="../charts/chart159.xml"/><Relationship Id="rId4" Type="http://schemas.openxmlformats.org/officeDocument/2006/relationships/chart" Target="../charts/chart153.xml"/><Relationship Id="rId9" Type="http://schemas.openxmlformats.org/officeDocument/2006/relationships/chart" Target="../charts/chart158.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167.xml"/><Relationship Id="rId3" Type="http://schemas.openxmlformats.org/officeDocument/2006/relationships/chart" Target="../charts/chart162.xml"/><Relationship Id="rId7" Type="http://schemas.openxmlformats.org/officeDocument/2006/relationships/chart" Target="../charts/chart166.xml"/><Relationship Id="rId2" Type="http://schemas.openxmlformats.org/officeDocument/2006/relationships/chart" Target="../charts/chart161.xml"/><Relationship Id="rId1" Type="http://schemas.openxmlformats.org/officeDocument/2006/relationships/chart" Target="../charts/chart160.xml"/><Relationship Id="rId6" Type="http://schemas.openxmlformats.org/officeDocument/2006/relationships/chart" Target="../charts/chart165.xml"/><Relationship Id="rId5" Type="http://schemas.openxmlformats.org/officeDocument/2006/relationships/chart" Target="../charts/chart164.xml"/><Relationship Id="rId10" Type="http://schemas.openxmlformats.org/officeDocument/2006/relationships/chart" Target="../charts/chart169.xml"/><Relationship Id="rId4" Type="http://schemas.openxmlformats.org/officeDocument/2006/relationships/chart" Target="../charts/chart163.xml"/><Relationship Id="rId9" Type="http://schemas.openxmlformats.org/officeDocument/2006/relationships/chart" Target="../charts/chart168.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77.xml"/><Relationship Id="rId13" Type="http://schemas.openxmlformats.org/officeDocument/2006/relationships/chart" Target="../charts/chart182.xml"/><Relationship Id="rId3" Type="http://schemas.openxmlformats.org/officeDocument/2006/relationships/chart" Target="../charts/chart172.xml"/><Relationship Id="rId7" Type="http://schemas.openxmlformats.org/officeDocument/2006/relationships/chart" Target="../charts/chart176.xml"/><Relationship Id="rId12" Type="http://schemas.openxmlformats.org/officeDocument/2006/relationships/chart" Target="../charts/chart181.xml"/><Relationship Id="rId2" Type="http://schemas.openxmlformats.org/officeDocument/2006/relationships/chart" Target="../charts/chart171.xml"/><Relationship Id="rId1" Type="http://schemas.openxmlformats.org/officeDocument/2006/relationships/chart" Target="../charts/chart170.xml"/><Relationship Id="rId6" Type="http://schemas.openxmlformats.org/officeDocument/2006/relationships/chart" Target="../charts/chart175.xml"/><Relationship Id="rId11" Type="http://schemas.openxmlformats.org/officeDocument/2006/relationships/chart" Target="../charts/chart180.xml"/><Relationship Id="rId5" Type="http://schemas.openxmlformats.org/officeDocument/2006/relationships/chart" Target="../charts/chart174.xml"/><Relationship Id="rId10" Type="http://schemas.openxmlformats.org/officeDocument/2006/relationships/chart" Target="../charts/chart179.xml"/><Relationship Id="rId4" Type="http://schemas.openxmlformats.org/officeDocument/2006/relationships/chart" Target="../charts/chart173.xml"/><Relationship Id="rId9" Type="http://schemas.openxmlformats.org/officeDocument/2006/relationships/chart" Target="../charts/chart178.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7</xdr:col>
      <xdr:colOff>76200</xdr:colOff>
      <xdr:row>19</xdr:row>
      <xdr:rowOff>38100</xdr:rowOff>
    </xdr:to>
    <xdr:sp macro="" textlink="">
      <xdr:nvSpPr>
        <xdr:cNvPr id="8415"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16"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17"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18"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19"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20"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18</xdr:row>
      <xdr:rowOff>0</xdr:rowOff>
    </xdr:from>
    <xdr:to>
      <xdr:col>7</xdr:col>
      <xdr:colOff>76200</xdr:colOff>
      <xdr:row>19</xdr:row>
      <xdr:rowOff>38100</xdr:rowOff>
    </xdr:to>
    <xdr:sp macro="" textlink="">
      <xdr:nvSpPr>
        <xdr:cNvPr id="8421" name="Text Box 1"/>
        <xdr:cNvSpPr txBox="1">
          <a:spLocks noChangeArrowheads="1"/>
        </xdr:cNvSpPr>
      </xdr:nvSpPr>
      <xdr:spPr bwMode="auto">
        <a:xfrm>
          <a:off x="5324475" y="1447800"/>
          <a:ext cx="76200" cy="200025"/>
        </a:xfrm>
        <a:prstGeom prst="rect">
          <a:avLst/>
        </a:prstGeom>
        <a:noFill/>
        <a:ln w="9525">
          <a:noFill/>
          <a:miter lim="800000"/>
          <a:headEnd/>
          <a:tailEnd/>
        </a:ln>
      </xdr:spPr>
    </xdr:sp>
    <xdr:clientData/>
  </xdr:twoCellAnchor>
  <xdr:twoCellAnchor editAs="oneCell">
    <xdr:from>
      <xdr:col>7</xdr:col>
      <xdr:colOff>0</xdr:colOff>
      <xdr:row>19</xdr:row>
      <xdr:rowOff>0</xdr:rowOff>
    </xdr:from>
    <xdr:to>
      <xdr:col>7</xdr:col>
      <xdr:colOff>76200</xdr:colOff>
      <xdr:row>21</xdr:row>
      <xdr:rowOff>66675</xdr:rowOff>
    </xdr:to>
    <xdr:sp macro="" textlink="">
      <xdr:nvSpPr>
        <xdr:cNvPr id="8422" name="Text Box 1"/>
        <xdr:cNvSpPr txBox="1">
          <a:spLocks noChangeArrowheads="1"/>
        </xdr:cNvSpPr>
      </xdr:nvSpPr>
      <xdr:spPr bwMode="auto">
        <a:xfrm>
          <a:off x="5324475" y="1609725"/>
          <a:ext cx="76200" cy="5238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21</xdr:row>
      <xdr:rowOff>114300</xdr:rowOff>
    </xdr:to>
    <xdr:sp macro="" textlink="">
      <xdr:nvSpPr>
        <xdr:cNvPr id="8423" name="Text Box 1"/>
        <xdr:cNvSpPr txBox="1">
          <a:spLocks noChangeArrowheads="1"/>
        </xdr:cNvSpPr>
      </xdr:nvSpPr>
      <xdr:spPr bwMode="auto">
        <a:xfrm>
          <a:off x="5324475" y="2095500"/>
          <a:ext cx="76200" cy="40957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21</xdr:row>
      <xdr:rowOff>66675</xdr:rowOff>
    </xdr:to>
    <xdr:sp macro="" textlink="">
      <xdr:nvSpPr>
        <xdr:cNvPr id="8424" name="Text Box 1"/>
        <xdr:cNvSpPr txBox="1">
          <a:spLocks noChangeArrowheads="1"/>
        </xdr:cNvSpPr>
      </xdr:nvSpPr>
      <xdr:spPr bwMode="auto">
        <a:xfrm>
          <a:off x="5324475" y="2095500"/>
          <a:ext cx="76200" cy="361950"/>
        </a:xfrm>
        <a:prstGeom prst="rect">
          <a:avLst/>
        </a:prstGeom>
        <a:noFill/>
        <a:ln w="9525">
          <a:noFill/>
          <a:miter lim="800000"/>
          <a:headEnd/>
          <a:tailEnd/>
        </a:ln>
      </xdr:spPr>
    </xdr:sp>
    <xdr:clientData/>
  </xdr:twoCellAnchor>
  <xdr:twoCellAnchor editAs="oneCell">
    <xdr:from>
      <xdr:col>7</xdr:col>
      <xdr:colOff>0</xdr:colOff>
      <xdr:row>20</xdr:row>
      <xdr:rowOff>76200</xdr:rowOff>
    </xdr:from>
    <xdr:to>
      <xdr:col>7</xdr:col>
      <xdr:colOff>76200</xdr:colOff>
      <xdr:row>21</xdr:row>
      <xdr:rowOff>142875</xdr:rowOff>
    </xdr:to>
    <xdr:sp macro="" textlink="">
      <xdr:nvSpPr>
        <xdr:cNvPr id="8425" name="Text Box 1"/>
        <xdr:cNvSpPr txBox="1">
          <a:spLocks noChangeArrowheads="1"/>
        </xdr:cNvSpPr>
      </xdr:nvSpPr>
      <xdr:spPr bwMode="auto">
        <a:xfrm>
          <a:off x="5324475" y="2171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2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85725</xdr:rowOff>
    </xdr:to>
    <xdr:sp macro="" textlink="">
      <xdr:nvSpPr>
        <xdr:cNvPr id="8428" name="Text Box 1"/>
        <xdr:cNvSpPr txBox="1">
          <a:spLocks noChangeArrowheads="1"/>
        </xdr:cNvSpPr>
      </xdr:nvSpPr>
      <xdr:spPr bwMode="auto">
        <a:xfrm>
          <a:off x="5324475" y="2419350"/>
          <a:ext cx="76200" cy="2476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2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0</xdr:rowOff>
    </xdr:to>
    <xdr:sp macro="" textlink="">
      <xdr:nvSpPr>
        <xdr:cNvPr id="8432" name="Text Box 1"/>
        <xdr:cNvSpPr txBox="1">
          <a:spLocks noChangeArrowheads="1"/>
        </xdr:cNvSpPr>
      </xdr:nvSpPr>
      <xdr:spPr bwMode="auto">
        <a:xfrm>
          <a:off x="5324475" y="2419350"/>
          <a:ext cx="76200" cy="3238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3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37"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38"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39"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40"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41"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42"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20</xdr:row>
      <xdr:rowOff>0</xdr:rowOff>
    </xdr:from>
    <xdr:to>
      <xdr:col>7</xdr:col>
      <xdr:colOff>76200</xdr:colOff>
      <xdr:row>20</xdr:row>
      <xdr:rowOff>200025</xdr:rowOff>
    </xdr:to>
    <xdr:sp macro="" textlink="">
      <xdr:nvSpPr>
        <xdr:cNvPr id="8443" name="Text Box 1"/>
        <xdr:cNvSpPr txBox="1">
          <a:spLocks noChangeArrowheads="1"/>
        </xdr:cNvSpPr>
      </xdr:nvSpPr>
      <xdr:spPr bwMode="auto">
        <a:xfrm>
          <a:off x="5324475" y="2095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444"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445"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4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4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4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4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455"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456"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57"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58"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5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6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473"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474"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75"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76"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7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8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491"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492" name="Text Box 1"/>
        <xdr:cNvSpPr txBox="1">
          <a:spLocks noChangeArrowheads="1"/>
        </xdr:cNvSpPr>
      </xdr:nvSpPr>
      <xdr:spPr bwMode="auto">
        <a:xfrm>
          <a:off x="5324475" y="241935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93"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494" name="Text Box 1"/>
        <xdr:cNvSpPr txBox="1">
          <a:spLocks noChangeArrowheads="1"/>
        </xdr:cNvSpPr>
      </xdr:nvSpPr>
      <xdr:spPr bwMode="auto">
        <a:xfrm>
          <a:off x="5324475" y="241935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499"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7"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08"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09" name="Text Box 1"/>
        <xdr:cNvSpPr txBox="1">
          <a:spLocks noChangeArrowheads="1"/>
        </xdr:cNvSpPr>
      </xdr:nvSpPr>
      <xdr:spPr bwMode="auto">
        <a:xfrm>
          <a:off x="5324475" y="2419350"/>
          <a:ext cx="76200" cy="52387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23</xdr:row>
      <xdr:rowOff>85725</xdr:rowOff>
    </xdr:to>
    <xdr:sp macro="" textlink="">
      <xdr:nvSpPr>
        <xdr:cNvPr id="8510" name="Text Box 1"/>
        <xdr:cNvSpPr txBox="1">
          <a:spLocks noChangeArrowheads="1"/>
        </xdr:cNvSpPr>
      </xdr:nvSpPr>
      <xdr:spPr bwMode="auto">
        <a:xfrm>
          <a:off x="2752725" y="2419350"/>
          <a:ext cx="76200" cy="40957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23</xdr:row>
      <xdr:rowOff>38100</xdr:rowOff>
    </xdr:to>
    <xdr:sp macro="" textlink="">
      <xdr:nvSpPr>
        <xdr:cNvPr id="8511" name="Text Box 1"/>
        <xdr:cNvSpPr txBox="1">
          <a:spLocks noChangeArrowheads="1"/>
        </xdr:cNvSpPr>
      </xdr:nvSpPr>
      <xdr:spPr bwMode="auto">
        <a:xfrm>
          <a:off x="2752725" y="2419350"/>
          <a:ext cx="76200" cy="361950"/>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23</xdr:row>
      <xdr:rowOff>38100</xdr:rowOff>
    </xdr:to>
    <xdr:sp macro="" textlink="">
      <xdr:nvSpPr>
        <xdr:cNvPr id="8512" name="Text Box 1"/>
        <xdr:cNvSpPr txBox="1">
          <a:spLocks noChangeArrowheads="1"/>
        </xdr:cNvSpPr>
      </xdr:nvSpPr>
      <xdr:spPr bwMode="auto">
        <a:xfrm>
          <a:off x="2752725" y="2495550"/>
          <a:ext cx="76200" cy="361950"/>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3"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4"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5"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6"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7"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8"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2</xdr:col>
      <xdr:colOff>0</xdr:colOff>
      <xdr:row>21</xdr:row>
      <xdr:rowOff>0</xdr:rowOff>
    </xdr:from>
    <xdr:to>
      <xdr:col>2</xdr:col>
      <xdr:colOff>76200</xdr:colOff>
      <xdr:row>22</xdr:row>
      <xdr:rowOff>38100</xdr:rowOff>
    </xdr:to>
    <xdr:sp macro="" textlink="">
      <xdr:nvSpPr>
        <xdr:cNvPr id="8519" name="Text Box 1"/>
        <xdr:cNvSpPr txBox="1">
          <a:spLocks noChangeArrowheads="1"/>
        </xdr:cNvSpPr>
      </xdr:nvSpPr>
      <xdr:spPr bwMode="auto">
        <a:xfrm>
          <a:off x="275272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0"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1"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2"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3"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4"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5"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26" name="Text Box 1"/>
        <xdr:cNvSpPr txBox="1">
          <a:spLocks noChangeArrowheads="1"/>
        </xdr:cNvSpPr>
      </xdr:nvSpPr>
      <xdr:spPr bwMode="auto">
        <a:xfrm>
          <a:off x="5324475" y="2419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27" name="Text Box 1"/>
        <xdr:cNvSpPr txBox="1">
          <a:spLocks noChangeArrowheads="1"/>
        </xdr:cNvSpPr>
      </xdr:nvSpPr>
      <xdr:spPr bwMode="auto">
        <a:xfrm>
          <a:off x="5324475" y="35528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528" name="Text Box 1"/>
        <xdr:cNvSpPr txBox="1">
          <a:spLocks noChangeArrowheads="1"/>
        </xdr:cNvSpPr>
      </xdr:nvSpPr>
      <xdr:spPr bwMode="auto">
        <a:xfrm>
          <a:off x="5324475" y="40386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29" name="Text Box 1"/>
        <xdr:cNvSpPr txBox="1">
          <a:spLocks noChangeArrowheads="1"/>
        </xdr:cNvSpPr>
      </xdr:nvSpPr>
      <xdr:spPr bwMode="auto">
        <a:xfrm>
          <a:off x="5324475" y="40386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30" name="Text Box 1"/>
        <xdr:cNvSpPr txBox="1">
          <a:spLocks noChangeArrowheads="1"/>
        </xdr:cNvSpPr>
      </xdr:nvSpPr>
      <xdr:spPr bwMode="auto">
        <a:xfrm>
          <a:off x="5324475" y="41148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1"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2"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3"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4"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5"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6"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7" name="Text Box 1"/>
        <xdr:cNvSpPr txBox="1">
          <a:spLocks noChangeArrowheads="1"/>
        </xdr:cNvSpPr>
      </xdr:nvSpPr>
      <xdr:spPr bwMode="auto">
        <a:xfrm>
          <a:off x="5324475" y="4038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8"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39"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0"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1"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2"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3"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4" name="Text Box 1"/>
        <xdr:cNvSpPr txBox="1">
          <a:spLocks noChangeArrowheads="1"/>
        </xdr:cNvSpPr>
      </xdr:nvSpPr>
      <xdr:spPr bwMode="auto">
        <a:xfrm>
          <a:off x="5324475" y="4362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45" name="Text Box 1"/>
        <xdr:cNvSpPr txBox="1">
          <a:spLocks noChangeArrowheads="1"/>
        </xdr:cNvSpPr>
      </xdr:nvSpPr>
      <xdr:spPr bwMode="auto">
        <a:xfrm>
          <a:off x="5324475" y="54959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546" name="Text Box 1"/>
        <xdr:cNvSpPr txBox="1">
          <a:spLocks noChangeArrowheads="1"/>
        </xdr:cNvSpPr>
      </xdr:nvSpPr>
      <xdr:spPr bwMode="auto">
        <a:xfrm>
          <a:off x="5324475" y="59817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47" name="Text Box 1"/>
        <xdr:cNvSpPr txBox="1">
          <a:spLocks noChangeArrowheads="1"/>
        </xdr:cNvSpPr>
      </xdr:nvSpPr>
      <xdr:spPr bwMode="auto">
        <a:xfrm>
          <a:off x="5324475" y="5981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48" name="Text Box 1"/>
        <xdr:cNvSpPr txBox="1">
          <a:spLocks noChangeArrowheads="1"/>
        </xdr:cNvSpPr>
      </xdr:nvSpPr>
      <xdr:spPr bwMode="auto">
        <a:xfrm>
          <a:off x="5324475" y="60579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49"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0"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1"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2"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3"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4"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5" name="Text Box 1"/>
        <xdr:cNvSpPr txBox="1">
          <a:spLocks noChangeArrowheads="1"/>
        </xdr:cNvSpPr>
      </xdr:nvSpPr>
      <xdr:spPr bwMode="auto">
        <a:xfrm>
          <a:off x="5324475" y="5981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6"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7"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8"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59"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0"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1"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2" name="Text Box 1"/>
        <xdr:cNvSpPr txBox="1">
          <a:spLocks noChangeArrowheads="1"/>
        </xdr:cNvSpPr>
      </xdr:nvSpPr>
      <xdr:spPr bwMode="auto">
        <a:xfrm>
          <a:off x="5324475" y="6305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63" name="Text Box 1"/>
        <xdr:cNvSpPr txBox="1">
          <a:spLocks noChangeArrowheads="1"/>
        </xdr:cNvSpPr>
      </xdr:nvSpPr>
      <xdr:spPr bwMode="auto">
        <a:xfrm>
          <a:off x="5324475" y="74390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564" name="Text Box 1"/>
        <xdr:cNvSpPr txBox="1">
          <a:spLocks noChangeArrowheads="1"/>
        </xdr:cNvSpPr>
      </xdr:nvSpPr>
      <xdr:spPr bwMode="auto">
        <a:xfrm>
          <a:off x="5324475" y="79248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65" name="Text Box 1"/>
        <xdr:cNvSpPr txBox="1">
          <a:spLocks noChangeArrowheads="1"/>
        </xdr:cNvSpPr>
      </xdr:nvSpPr>
      <xdr:spPr bwMode="auto">
        <a:xfrm>
          <a:off x="5324475" y="79248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66" name="Text Box 1"/>
        <xdr:cNvSpPr txBox="1">
          <a:spLocks noChangeArrowheads="1"/>
        </xdr:cNvSpPr>
      </xdr:nvSpPr>
      <xdr:spPr bwMode="auto">
        <a:xfrm>
          <a:off x="5324475" y="80010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7"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8"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69"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0"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1"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2"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3" name="Text Box 1"/>
        <xdr:cNvSpPr txBox="1">
          <a:spLocks noChangeArrowheads="1"/>
        </xdr:cNvSpPr>
      </xdr:nvSpPr>
      <xdr:spPr bwMode="auto">
        <a:xfrm>
          <a:off x="5324475" y="7924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4"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5"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6"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7"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8"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79"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0" name="Text Box 1"/>
        <xdr:cNvSpPr txBox="1">
          <a:spLocks noChangeArrowheads="1"/>
        </xdr:cNvSpPr>
      </xdr:nvSpPr>
      <xdr:spPr bwMode="auto">
        <a:xfrm>
          <a:off x="5324475" y="8248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81" name="Text Box 1"/>
        <xdr:cNvSpPr txBox="1">
          <a:spLocks noChangeArrowheads="1"/>
        </xdr:cNvSpPr>
      </xdr:nvSpPr>
      <xdr:spPr bwMode="auto">
        <a:xfrm>
          <a:off x="5324475" y="93821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582" name="Text Box 1"/>
        <xdr:cNvSpPr txBox="1">
          <a:spLocks noChangeArrowheads="1"/>
        </xdr:cNvSpPr>
      </xdr:nvSpPr>
      <xdr:spPr bwMode="auto">
        <a:xfrm>
          <a:off x="5324475" y="98679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83" name="Text Box 1"/>
        <xdr:cNvSpPr txBox="1">
          <a:spLocks noChangeArrowheads="1"/>
        </xdr:cNvSpPr>
      </xdr:nvSpPr>
      <xdr:spPr bwMode="auto">
        <a:xfrm>
          <a:off x="5324475" y="98679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584" name="Text Box 1"/>
        <xdr:cNvSpPr txBox="1">
          <a:spLocks noChangeArrowheads="1"/>
        </xdr:cNvSpPr>
      </xdr:nvSpPr>
      <xdr:spPr bwMode="auto">
        <a:xfrm>
          <a:off x="5324475" y="99441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5"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6"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7"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8"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89"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0"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1" name="Text Box 1"/>
        <xdr:cNvSpPr txBox="1">
          <a:spLocks noChangeArrowheads="1"/>
        </xdr:cNvSpPr>
      </xdr:nvSpPr>
      <xdr:spPr bwMode="auto">
        <a:xfrm>
          <a:off x="5324475" y="9867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2"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3"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4"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5"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6"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7"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598" name="Text Box 1"/>
        <xdr:cNvSpPr txBox="1">
          <a:spLocks noChangeArrowheads="1"/>
        </xdr:cNvSpPr>
      </xdr:nvSpPr>
      <xdr:spPr bwMode="auto">
        <a:xfrm>
          <a:off x="5324475" y="10191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599" name="Text Box 1"/>
        <xdr:cNvSpPr txBox="1">
          <a:spLocks noChangeArrowheads="1"/>
        </xdr:cNvSpPr>
      </xdr:nvSpPr>
      <xdr:spPr bwMode="auto">
        <a:xfrm>
          <a:off x="5324475" y="113252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00" name="Text Box 1"/>
        <xdr:cNvSpPr txBox="1">
          <a:spLocks noChangeArrowheads="1"/>
        </xdr:cNvSpPr>
      </xdr:nvSpPr>
      <xdr:spPr bwMode="auto">
        <a:xfrm>
          <a:off x="5324475" y="118110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01" name="Text Box 1"/>
        <xdr:cNvSpPr txBox="1">
          <a:spLocks noChangeArrowheads="1"/>
        </xdr:cNvSpPr>
      </xdr:nvSpPr>
      <xdr:spPr bwMode="auto">
        <a:xfrm>
          <a:off x="5324475" y="118110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02" name="Text Box 1"/>
        <xdr:cNvSpPr txBox="1">
          <a:spLocks noChangeArrowheads="1"/>
        </xdr:cNvSpPr>
      </xdr:nvSpPr>
      <xdr:spPr bwMode="auto">
        <a:xfrm>
          <a:off x="5324475" y="118872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3"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4"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5"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6"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7"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8"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09" name="Text Box 1"/>
        <xdr:cNvSpPr txBox="1">
          <a:spLocks noChangeArrowheads="1"/>
        </xdr:cNvSpPr>
      </xdr:nvSpPr>
      <xdr:spPr bwMode="auto">
        <a:xfrm>
          <a:off x="5324475" y="11811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0"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1"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2"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3"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4"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5"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16" name="Text Box 1"/>
        <xdr:cNvSpPr txBox="1">
          <a:spLocks noChangeArrowheads="1"/>
        </xdr:cNvSpPr>
      </xdr:nvSpPr>
      <xdr:spPr bwMode="auto">
        <a:xfrm>
          <a:off x="5324475" y="12134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617" name="Text Box 1"/>
        <xdr:cNvSpPr txBox="1">
          <a:spLocks noChangeArrowheads="1"/>
        </xdr:cNvSpPr>
      </xdr:nvSpPr>
      <xdr:spPr bwMode="auto">
        <a:xfrm>
          <a:off x="5324475" y="132683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18" name="Text Box 1"/>
        <xdr:cNvSpPr txBox="1">
          <a:spLocks noChangeArrowheads="1"/>
        </xdr:cNvSpPr>
      </xdr:nvSpPr>
      <xdr:spPr bwMode="auto">
        <a:xfrm>
          <a:off x="5324475" y="137541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19" name="Text Box 1"/>
        <xdr:cNvSpPr txBox="1">
          <a:spLocks noChangeArrowheads="1"/>
        </xdr:cNvSpPr>
      </xdr:nvSpPr>
      <xdr:spPr bwMode="auto">
        <a:xfrm>
          <a:off x="5324475" y="137541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20" name="Text Box 1"/>
        <xdr:cNvSpPr txBox="1">
          <a:spLocks noChangeArrowheads="1"/>
        </xdr:cNvSpPr>
      </xdr:nvSpPr>
      <xdr:spPr bwMode="auto">
        <a:xfrm>
          <a:off x="5324475" y="138303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1"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2"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3"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4"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5"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6"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7" name="Text Box 1"/>
        <xdr:cNvSpPr txBox="1">
          <a:spLocks noChangeArrowheads="1"/>
        </xdr:cNvSpPr>
      </xdr:nvSpPr>
      <xdr:spPr bwMode="auto">
        <a:xfrm>
          <a:off x="5324475" y="13754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8"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29"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0"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1"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2"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3"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4" name="Text Box 1"/>
        <xdr:cNvSpPr txBox="1">
          <a:spLocks noChangeArrowheads="1"/>
        </xdr:cNvSpPr>
      </xdr:nvSpPr>
      <xdr:spPr bwMode="auto">
        <a:xfrm>
          <a:off x="5324475" y="14077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635" name="Text Box 1"/>
        <xdr:cNvSpPr txBox="1">
          <a:spLocks noChangeArrowheads="1"/>
        </xdr:cNvSpPr>
      </xdr:nvSpPr>
      <xdr:spPr bwMode="auto">
        <a:xfrm>
          <a:off x="5324475" y="152114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36" name="Text Box 1"/>
        <xdr:cNvSpPr txBox="1">
          <a:spLocks noChangeArrowheads="1"/>
        </xdr:cNvSpPr>
      </xdr:nvSpPr>
      <xdr:spPr bwMode="auto">
        <a:xfrm>
          <a:off x="5324475" y="156972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37" name="Text Box 1"/>
        <xdr:cNvSpPr txBox="1">
          <a:spLocks noChangeArrowheads="1"/>
        </xdr:cNvSpPr>
      </xdr:nvSpPr>
      <xdr:spPr bwMode="auto">
        <a:xfrm>
          <a:off x="5324475" y="156972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38" name="Text Box 1"/>
        <xdr:cNvSpPr txBox="1">
          <a:spLocks noChangeArrowheads="1"/>
        </xdr:cNvSpPr>
      </xdr:nvSpPr>
      <xdr:spPr bwMode="auto">
        <a:xfrm>
          <a:off x="5324475" y="157734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39"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0"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1"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2"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3"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4"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5" name="Text Box 1"/>
        <xdr:cNvSpPr txBox="1">
          <a:spLocks noChangeArrowheads="1"/>
        </xdr:cNvSpPr>
      </xdr:nvSpPr>
      <xdr:spPr bwMode="auto">
        <a:xfrm>
          <a:off x="5324475" y="15697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6"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7"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8"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49"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0"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1"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2" name="Text Box 1"/>
        <xdr:cNvSpPr txBox="1">
          <a:spLocks noChangeArrowheads="1"/>
        </xdr:cNvSpPr>
      </xdr:nvSpPr>
      <xdr:spPr bwMode="auto">
        <a:xfrm>
          <a:off x="5324475" y="16021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653" name="Text Box 1"/>
        <xdr:cNvSpPr txBox="1">
          <a:spLocks noChangeArrowheads="1"/>
        </xdr:cNvSpPr>
      </xdr:nvSpPr>
      <xdr:spPr bwMode="auto">
        <a:xfrm>
          <a:off x="5324475" y="171545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54" name="Text Box 1"/>
        <xdr:cNvSpPr txBox="1">
          <a:spLocks noChangeArrowheads="1"/>
        </xdr:cNvSpPr>
      </xdr:nvSpPr>
      <xdr:spPr bwMode="auto">
        <a:xfrm>
          <a:off x="5324475" y="176403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55" name="Text Box 1"/>
        <xdr:cNvSpPr txBox="1">
          <a:spLocks noChangeArrowheads="1"/>
        </xdr:cNvSpPr>
      </xdr:nvSpPr>
      <xdr:spPr bwMode="auto">
        <a:xfrm>
          <a:off x="5324475" y="176403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56" name="Text Box 1"/>
        <xdr:cNvSpPr txBox="1">
          <a:spLocks noChangeArrowheads="1"/>
        </xdr:cNvSpPr>
      </xdr:nvSpPr>
      <xdr:spPr bwMode="auto">
        <a:xfrm>
          <a:off x="5324475" y="177165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7"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8"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59"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0"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1"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2"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3" name="Text Box 1"/>
        <xdr:cNvSpPr txBox="1">
          <a:spLocks noChangeArrowheads="1"/>
        </xdr:cNvSpPr>
      </xdr:nvSpPr>
      <xdr:spPr bwMode="auto">
        <a:xfrm>
          <a:off x="5324475" y="17640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4"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5"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6"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7"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8"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69"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0" name="Text Box 1"/>
        <xdr:cNvSpPr txBox="1">
          <a:spLocks noChangeArrowheads="1"/>
        </xdr:cNvSpPr>
      </xdr:nvSpPr>
      <xdr:spPr bwMode="auto">
        <a:xfrm>
          <a:off x="5324475" y="17964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671" name="Text Box 1"/>
        <xdr:cNvSpPr txBox="1">
          <a:spLocks noChangeArrowheads="1"/>
        </xdr:cNvSpPr>
      </xdr:nvSpPr>
      <xdr:spPr bwMode="auto">
        <a:xfrm>
          <a:off x="5324475" y="190976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72" name="Text Box 1"/>
        <xdr:cNvSpPr txBox="1">
          <a:spLocks noChangeArrowheads="1"/>
        </xdr:cNvSpPr>
      </xdr:nvSpPr>
      <xdr:spPr bwMode="auto">
        <a:xfrm>
          <a:off x="5324475" y="195834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73" name="Text Box 1"/>
        <xdr:cNvSpPr txBox="1">
          <a:spLocks noChangeArrowheads="1"/>
        </xdr:cNvSpPr>
      </xdr:nvSpPr>
      <xdr:spPr bwMode="auto">
        <a:xfrm>
          <a:off x="5324475" y="195834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74" name="Text Box 1"/>
        <xdr:cNvSpPr txBox="1">
          <a:spLocks noChangeArrowheads="1"/>
        </xdr:cNvSpPr>
      </xdr:nvSpPr>
      <xdr:spPr bwMode="auto">
        <a:xfrm>
          <a:off x="5324475" y="196596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5"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6"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7"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8"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79"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0"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1" name="Text Box 1"/>
        <xdr:cNvSpPr txBox="1">
          <a:spLocks noChangeArrowheads="1"/>
        </xdr:cNvSpPr>
      </xdr:nvSpPr>
      <xdr:spPr bwMode="auto">
        <a:xfrm>
          <a:off x="5324475" y="19583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2"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3"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4"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5"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6"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7"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88" name="Text Box 1"/>
        <xdr:cNvSpPr txBox="1">
          <a:spLocks noChangeArrowheads="1"/>
        </xdr:cNvSpPr>
      </xdr:nvSpPr>
      <xdr:spPr bwMode="auto">
        <a:xfrm>
          <a:off x="5324475" y="19907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689" name="Text Box 1"/>
        <xdr:cNvSpPr txBox="1">
          <a:spLocks noChangeArrowheads="1"/>
        </xdr:cNvSpPr>
      </xdr:nvSpPr>
      <xdr:spPr bwMode="auto">
        <a:xfrm>
          <a:off x="5324475" y="210407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690" name="Text Box 1"/>
        <xdr:cNvSpPr txBox="1">
          <a:spLocks noChangeArrowheads="1"/>
        </xdr:cNvSpPr>
      </xdr:nvSpPr>
      <xdr:spPr bwMode="auto">
        <a:xfrm>
          <a:off x="5324475" y="215265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91" name="Text Box 1"/>
        <xdr:cNvSpPr txBox="1">
          <a:spLocks noChangeArrowheads="1"/>
        </xdr:cNvSpPr>
      </xdr:nvSpPr>
      <xdr:spPr bwMode="auto">
        <a:xfrm>
          <a:off x="5324475" y="215265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692" name="Text Box 1"/>
        <xdr:cNvSpPr txBox="1">
          <a:spLocks noChangeArrowheads="1"/>
        </xdr:cNvSpPr>
      </xdr:nvSpPr>
      <xdr:spPr bwMode="auto">
        <a:xfrm>
          <a:off x="5324475" y="21602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3"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4"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5"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6"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7"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8"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699" name="Text Box 1"/>
        <xdr:cNvSpPr txBox="1">
          <a:spLocks noChangeArrowheads="1"/>
        </xdr:cNvSpPr>
      </xdr:nvSpPr>
      <xdr:spPr bwMode="auto">
        <a:xfrm>
          <a:off x="5324475" y="21526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0"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1"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2"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3"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4"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5"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06" name="Text Box 1"/>
        <xdr:cNvSpPr txBox="1">
          <a:spLocks noChangeArrowheads="1"/>
        </xdr:cNvSpPr>
      </xdr:nvSpPr>
      <xdr:spPr bwMode="auto">
        <a:xfrm>
          <a:off x="5324475" y="21850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07" name="Text Box 1"/>
        <xdr:cNvSpPr txBox="1">
          <a:spLocks noChangeArrowheads="1"/>
        </xdr:cNvSpPr>
      </xdr:nvSpPr>
      <xdr:spPr bwMode="auto">
        <a:xfrm>
          <a:off x="5324475" y="229838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08" name="Text Box 1"/>
        <xdr:cNvSpPr txBox="1">
          <a:spLocks noChangeArrowheads="1"/>
        </xdr:cNvSpPr>
      </xdr:nvSpPr>
      <xdr:spPr bwMode="auto">
        <a:xfrm>
          <a:off x="5324475" y="234696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09" name="Text Box 1"/>
        <xdr:cNvSpPr txBox="1">
          <a:spLocks noChangeArrowheads="1"/>
        </xdr:cNvSpPr>
      </xdr:nvSpPr>
      <xdr:spPr bwMode="auto">
        <a:xfrm>
          <a:off x="5324475" y="234696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10" name="Text Box 1"/>
        <xdr:cNvSpPr txBox="1">
          <a:spLocks noChangeArrowheads="1"/>
        </xdr:cNvSpPr>
      </xdr:nvSpPr>
      <xdr:spPr bwMode="auto">
        <a:xfrm>
          <a:off x="5324475" y="235458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1"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2"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3"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4"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5"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6"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7" name="Text Box 1"/>
        <xdr:cNvSpPr txBox="1">
          <a:spLocks noChangeArrowheads="1"/>
        </xdr:cNvSpPr>
      </xdr:nvSpPr>
      <xdr:spPr bwMode="auto">
        <a:xfrm>
          <a:off x="5324475" y="23469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8"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19"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0"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1"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2"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3"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4" name="Text Box 1"/>
        <xdr:cNvSpPr txBox="1">
          <a:spLocks noChangeArrowheads="1"/>
        </xdr:cNvSpPr>
      </xdr:nvSpPr>
      <xdr:spPr bwMode="auto">
        <a:xfrm>
          <a:off x="5324475" y="23793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25" name="Text Box 1"/>
        <xdr:cNvSpPr txBox="1">
          <a:spLocks noChangeArrowheads="1"/>
        </xdr:cNvSpPr>
      </xdr:nvSpPr>
      <xdr:spPr bwMode="auto">
        <a:xfrm>
          <a:off x="5324475" y="249269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26" name="Text Box 1"/>
        <xdr:cNvSpPr txBox="1">
          <a:spLocks noChangeArrowheads="1"/>
        </xdr:cNvSpPr>
      </xdr:nvSpPr>
      <xdr:spPr bwMode="auto">
        <a:xfrm>
          <a:off x="5324475" y="254127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27" name="Text Box 1"/>
        <xdr:cNvSpPr txBox="1">
          <a:spLocks noChangeArrowheads="1"/>
        </xdr:cNvSpPr>
      </xdr:nvSpPr>
      <xdr:spPr bwMode="auto">
        <a:xfrm>
          <a:off x="5324475" y="25412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28" name="Text Box 1"/>
        <xdr:cNvSpPr txBox="1">
          <a:spLocks noChangeArrowheads="1"/>
        </xdr:cNvSpPr>
      </xdr:nvSpPr>
      <xdr:spPr bwMode="auto">
        <a:xfrm>
          <a:off x="5324475" y="254889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29"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0"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1"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2"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3"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4"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5" name="Text Box 1"/>
        <xdr:cNvSpPr txBox="1">
          <a:spLocks noChangeArrowheads="1"/>
        </xdr:cNvSpPr>
      </xdr:nvSpPr>
      <xdr:spPr bwMode="auto">
        <a:xfrm>
          <a:off x="5324475" y="25412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6"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7"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8"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39"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0"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1"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2" name="Text Box 1"/>
        <xdr:cNvSpPr txBox="1">
          <a:spLocks noChangeArrowheads="1"/>
        </xdr:cNvSpPr>
      </xdr:nvSpPr>
      <xdr:spPr bwMode="auto">
        <a:xfrm>
          <a:off x="5324475" y="257365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43" name="Text Box 1"/>
        <xdr:cNvSpPr txBox="1">
          <a:spLocks noChangeArrowheads="1"/>
        </xdr:cNvSpPr>
      </xdr:nvSpPr>
      <xdr:spPr bwMode="auto">
        <a:xfrm>
          <a:off x="5324475" y="268700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44" name="Text Box 1"/>
        <xdr:cNvSpPr txBox="1">
          <a:spLocks noChangeArrowheads="1"/>
        </xdr:cNvSpPr>
      </xdr:nvSpPr>
      <xdr:spPr bwMode="auto">
        <a:xfrm>
          <a:off x="5324475" y="273558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45" name="Text Box 1"/>
        <xdr:cNvSpPr txBox="1">
          <a:spLocks noChangeArrowheads="1"/>
        </xdr:cNvSpPr>
      </xdr:nvSpPr>
      <xdr:spPr bwMode="auto">
        <a:xfrm>
          <a:off x="5324475" y="273558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46" name="Text Box 1"/>
        <xdr:cNvSpPr txBox="1">
          <a:spLocks noChangeArrowheads="1"/>
        </xdr:cNvSpPr>
      </xdr:nvSpPr>
      <xdr:spPr bwMode="auto">
        <a:xfrm>
          <a:off x="5324475" y="274320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7"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8"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49"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0"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1"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2"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3" name="Text Box 1"/>
        <xdr:cNvSpPr txBox="1">
          <a:spLocks noChangeArrowheads="1"/>
        </xdr:cNvSpPr>
      </xdr:nvSpPr>
      <xdr:spPr bwMode="auto">
        <a:xfrm>
          <a:off x="5324475" y="273558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4"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5"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6"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7"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8"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59"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0" name="Text Box 1"/>
        <xdr:cNvSpPr txBox="1">
          <a:spLocks noChangeArrowheads="1"/>
        </xdr:cNvSpPr>
      </xdr:nvSpPr>
      <xdr:spPr bwMode="auto">
        <a:xfrm>
          <a:off x="5324475" y="276796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61" name="Text Box 1"/>
        <xdr:cNvSpPr txBox="1">
          <a:spLocks noChangeArrowheads="1"/>
        </xdr:cNvSpPr>
      </xdr:nvSpPr>
      <xdr:spPr bwMode="auto">
        <a:xfrm>
          <a:off x="5324475" y="288131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62" name="Text Box 1"/>
        <xdr:cNvSpPr txBox="1">
          <a:spLocks noChangeArrowheads="1"/>
        </xdr:cNvSpPr>
      </xdr:nvSpPr>
      <xdr:spPr bwMode="auto">
        <a:xfrm>
          <a:off x="5324475" y="292989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63" name="Text Box 1"/>
        <xdr:cNvSpPr txBox="1">
          <a:spLocks noChangeArrowheads="1"/>
        </xdr:cNvSpPr>
      </xdr:nvSpPr>
      <xdr:spPr bwMode="auto">
        <a:xfrm>
          <a:off x="5324475" y="292989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64" name="Text Box 1"/>
        <xdr:cNvSpPr txBox="1">
          <a:spLocks noChangeArrowheads="1"/>
        </xdr:cNvSpPr>
      </xdr:nvSpPr>
      <xdr:spPr bwMode="auto">
        <a:xfrm>
          <a:off x="5324475" y="293751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5"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6"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7"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8"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69"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0"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1" name="Text Box 1"/>
        <xdr:cNvSpPr txBox="1">
          <a:spLocks noChangeArrowheads="1"/>
        </xdr:cNvSpPr>
      </xdr:nvSpPr>
      <xdr:spPr bwMode="auto">
        <a:xfrm>
          <a:off x="5324475" y="292989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2"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3"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4"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5"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6"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7"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78" name="Text Box 1"/>
        <xdr:cNvSpPr txBox="1">
          <a:spLocks noChangeArrowheads="1"/>
        </xdr:cNvSpPr>
      </xdr:nvSpPr>
      <xdr:spPr bwMode="auto">
        <a:xfrm>
          <a:off x="5324475" y="296227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79" name="Text Box 1"/>
        <xdr:cNvSpPr txBox="1">
          <a:spLocks noChangeArrowheads="1"/>
        </xdr:cNvSpPr>
      </xdr:nvSpPr>
      <xdr:spPr bwMode="auto">
        <a:xfrm>
          <a:off x="5324475" y="307562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80" name="Text Box 1"/>
        <xdr:cNvSpPr txBox="1">
          <a:spLocks noChangeArrowheads="1"/>
        </xdr:cNvSpPr>
      </xdr:nvSpPr>
      <xdr:spPr bwMode="auto">
        <a:xfrm>
          <a:off x="5324475" y="312420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81" name="Text Box 1"/>
        <xdr:cNvSpPr txBox="1">
          <a:spLocks noChangeArrowheads="1"/>
        </xdr:cNvSpPr>
      </xdr:nvSpPr>
      <xdr:spPr bwMode="auto">
        <a:xfrm>
          <a:off x="5324475" y="312420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82" name="Text Box 1"/>
        <xdr:cNvSpPr txBox="1">
          <a:spLocks noChangeArrowheads="1"/>
        </xdr:cNvSpPr>
      </xdr:nvSpPr>
      <xdr:spPr bwMode="auto">
        <a:xfrm>
          <a:off x="5324475" y="313182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3"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4"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5"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6"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7"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8"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89" name="Text Box 1"/>
        <xdr:cNvSpPr txBox="1">
          <a:spLocks noChangeArrowheads="1"/>
        </xdr:cNvSpPr>
      </xdr:nvSpPr>
      <xdr:spPr bwMode="auto">
        <a:xfrm>
          <a:off x="5324475" y="312420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0"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1"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2"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3"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4"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5"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796" name="Text Box 1"/>
        <xdr:cNvSpPr txBox="1">
          <a:spLocks noChangeArrowheads="1"/>
        </xdr:cNvSpPr>
      </xdr:nvSpPr>
      <xdr:spPr bwMode="auto">
        <a:xfrm>
          <a:off x="5324475" y="315658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797" name="Text Box 1"/>
        <xdr:cNvSpPr txBox="1">
          <a:spLocks noChangeArrowheads="1"/>
        </xdr:cNvSpPr>
      </xdr:nvSpPr>
      <xdr:spPr bwMode="auto">
        <a:xfrm>
          <a:off x="5324475" y="326993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798" name="Text Box 1"/>
        <xdr:cNvSpPr txBox="1">
          <a:spLocks noChangeArrowheads="1"/>
        </xdr:cNvSpPr>
      </xdr:nvSpPr>
      <xdr:spPr bwMode="auto">
        <a:xfrm>
          <a:off x="5324475" y="331851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799" name="Text Box 1"/>
        <xdr:cNvSpPr txBox="1">
          <a:spLocks noChangeArrowheads="1"/>
        </xdr:cNvSpPr>
      </xdr:nvSpPr>
      <xdr:spPr bwMode="auto">
        <a:xfrm>
          <a:off x="5324475" y="331851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00" name="Text Box 1"/>
        <xdr:cNvSpPr txBox="1">
          <a:spLocks noChangeArrowheads="1"/>
        </xdr:cNvSpPr>
      </xdr:nvSpPr>
      <xdr:spPr bwMode="auto">
        <a:xfrm>
          <a:off x="5324475" y="332613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1"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2"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3"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4"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5"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6"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7" name="Text Box 1"/>
        <xdr:cNvSpPr txBox="1">
          <a:spLocks noChangeArrowheads="1"/>
        </xdr:cNvSpPr>
      </xdr:nvSpPr>
      <xdr:spPr bwMode="auto">
        <a:xfrm>
          <a:off x="5324475" y="331851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8"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09"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0"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1"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2"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3"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4" name="Text Box 1"/>
        <xdr:cNvSpPr txBox="1">
          <a:spLocks noChangeArrowheads="1"/>
        </xdr:cNvSpPr>
      </xdr:nvSpPr>
      <xdr:spPr bwMode="auto">
        <a:xfrm>
          <a:off x="5324475" y="335089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815" name="Text Box 1"/>
        <xdr:cNvSpPr txBox="1">
          <a:spLocks noChangeArrowheads="1"/>
        </xdr:cNvSpPr>
      </xdr:nvSpPr>
      <xdr:spPr bwMode="auto">
        <a:xfrm>
          <a:off x="5324475" y="346424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816" name="Text Box 1"/>
        <xdr:cNvSpPr txBox="1">
          <a:spLocks noChangeArrowheads="1"/>
        </xdr:cNvSpPr>
      </xdr:nvSpPr>
      <xdr:spPr bwMode="auto">
        <a:xfrm>
          <a:off x="5324475" y="351282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17" name="Text Box 1"/>
        <xdr:cNvSpPr txBox="1">
          <a:spLocks noChangeArrowheads="1"/>
        </xdr:cNvSpPr>
      </xdr:nvSpPr>
      <xdr:spPr bwMode="auto">
        <a:xfrm>
          <a:off x="5324475" y="351282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18" name="Text Box 1"/>
        <xdr:cNvSpPr txBox="1">
          <a:spLocks noChangeArrowheads="1"/>
        </xdr:cNvSpPr>
      </xdr:nvSpPr>
      <xdr:spPr bwMode="auto">
        <a:xfrm>
          <a:off x="5324475" y="352044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19"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0"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1"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2"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3"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4"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5" name="Text Box 1"/>
        <xdr:cNvSpPr txBox="1">
          <a:spLocks noChangeArrowheads="1"/>
        </xdr:cNvSpPr>
      </xdr:nvSpPr>
      <xdr:spPr bwMode="auto">
        <a:xfrm>
          <a:off x="5324475" y="351282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6"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7"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8"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29"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0"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1"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2" name="Text Box 1"/>
        <xdr:cNvSpPr txBox="1">
          <a:spLocks noChangeArrowheads="1"/>
        </xdr:cNvSpPr>
      </xdr:nvSpPr>
      <xdr:spPr bwMode="auto">
        <a:xfrm>
          <a:off x="5324475" y="354520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833" name="Text Box 1"/>
        <xdr:cNvSpPr txBox="1">
          <a:spLocks noChangeArrowheads="1"/>
        </xdr:cNvSpPr>
      </xdr:nvSpPr>
      <xdr:spPr bwMode="auto">
        <a:xfrm>
          <a:off x="5324475" y="365855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834" name="Text Box 1"/>
        <xdr:cNvSpPr txBox="1">
          <a:spLocks noChangeArrowheads="1"/>
        </xdr:cNvSpPr>
      </xdr:nvSpPr>
      <xdr:spPr bwMode="auto">
        <a:xfrm>
          <a:off x="5324475" y="370713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35" name="Text Box 1"/>
        <xdr:cNvSpPr txBox="1">
          <a:spLocks noChangeArrowheads="1"/>
        </xdr:cNvSpPr>
      </xdr:nvSpPr>
      <xdr:spPr bwMode="auto">
        <a:xfrm>
          <a:off x="5324475" y="370713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36" name="Text Box 1"/>
        <xdr:cNvSpPr txBox="1">
          <a:spLocks noChangeArrowheads="1"/>
        </xdr:cNvSpPr>
      </xdr:nvSpPr>
      <xdr:spPr bwMode="auto">
        <a:xfrm>
          <a:off x="5324475" y="371475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7"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8"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39"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0"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1"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2"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3" name="Text Box 1"/>
        <xdr:cNvSpPr txBox="1">
          <a:spLocks noChangeArrowheads="1"/>
        </xdr:cNvSpPr>
      </xdr:nvSpPr>
      <xdr:spPr bwMode="auto">
        <a:xfrm>
          <a:off x="5324475" y="370713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4"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5"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6"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7"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8"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49"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0" name="Text Box 1"/>
        <xdr:cNvSpPr txBox="1">
          <a:spLocks noChangeArrowheads="1"/>
        </xdr:cNvSpPr>
      </xdr:nvSpPr>
      <xdr:spPr bwMode="auto">
        <a:xfrm>
          <a:off x="5324475" y="373951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851" name="Text Box 1"/>
        <xdr:cNvSpPr txBox="1">
          <a:spLocks noChangeArrowheads="1"/>
        </xdr:cNvSpPr>
      </xdr:nvSpPr>
      <xdr:spPr bwMode="auto">
        <a:xfrm>
          <a:off x="5324475" y="385286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852" name="Text Box 1"/>
        <xdr:cNvSpPr txBox="1">
          <a:spLocks noChangeArrowheads="1"/>
        </xdr:cNvSpPr>
      </xdr:nvSpPr>
      <xdr:spPr bwMode="auto">
        <a:xfrm>
          <a:off x="5324475" y="390144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53" name="Text Box 1"/>
        <xdr:cNvSpPr txBox="1">
          <a:spLocks noChangeArrowheads="1"/>
        </xdr:cNvSpPr>
      </xdr:nvSpPr>
      <xdr:spPr bwMode="auto">
        <a:xfrm>
          <a:off x="5324475" y="390144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54" name="Text Box 1"/>
        <xdr:cNvSpPr txBox="1">
          <a:spLocks noChangeArrowheads="1"/>
        </xdr:cNvSpPr>
      </xdr:nvSpPr>
      <xdr:spPr bwMode="auto">
        <a:xfrm>
          <a:off x="5324475" y="390906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5"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6"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7"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8"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59"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0"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1" name="Text Box 1"/>
        <xdr:cNvSpPr txBox="1">
          <a:spLocks noChangeArrowheads="1"/>
        </xdr:cNvSpPr>
      </xdr:nvSpPr>
      <xdr:spPr bwMode="auto">
        <a:xfrm>
          <a:off x="5324475" y="390144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2"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3"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4"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5"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6"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7"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68" name="Text Box 1"/>
        <xdr:cNvSpPr txBox="1">
          <a:spLocks noChangeArrowheads="1"/>
        </xdr:cNvSpPr>
      </xdr:nvSpPr>
      <xdr:spPr bwMode="auto">
        <a:xfrm>
          <a:off x="5324475" y="393382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869" name="Text Box 1"/>
        <xdr:cNvSpPr txBox="1">
          <a:spLocks noChangeArrowheads="1"/>
        </xdr:cNvSpPr>
      </xdr:nvSpPr>
      <xdr:spPr bwMode="auto">
        <a:xfrm>
          <a:off x="5324475" y="404717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870" name="Text Box 1"/>
        <xdr:cNvSpPr txBox="1">
          <a:spLocks noChangeArrowheads="1"/>
        </xdr:cNvSpPr>
      </xdr:nvSpPr>
      <xdr:spPr bwMode="auto">
        <a:xfrm>
          <a:off x="5324475" y="409575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71" name="Text Box 1"/>
        <xdr:cNvSpPr txBox="1">
          <a:spLocks noChangeArrowheads="1"/>
        </xdr:cNvSpPr>
      </xdr:nvSpPr>
      <xdr:spPr bwMode="auto">
        <a:xfrm>
          <a:off x="5324475" y="409575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72" name="Text Box 1"/>
        <xdr:cNvSpPr txBox="1">
          <a:spLocks noChangeArrowheads="1"/>
        </xdr:cNvSpPr>
      </xdr:nvSpPr>
      <xdr:spPr bwMode="auto">
        <a:xfrm>
          <a:off x="5324475" y="41033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3"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4"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5"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6"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7"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8"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79" name="Text Box 1"/>
        <xdr:cNvSpPr txBox="1">
          <a:spLocks noChangeArrowheads="1"/>
        </xdr:cNvSpPr>
      </xdr:nvSpPr>
      <xdr:spPr bwMode="auto">
        <a:xfrm>
          <a:off x="5324475" y="409575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0"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1"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2"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3"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4"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5"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86" name="Text Box 1"/>
        <xdr:cNvSpPr txBox="1">
          <a:spLocks noChangeArrowheads="1"/>
        </xdr:cNvSpPr>
      </xdr:nvSpPr>
      <xdr:spPr bwMode="auto">
        <a:xfrm>
          <a:off x="5324475" y="412813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887" name="Text Box 1"/>
        <xdr:cNvSpPr txBox="1">
          <a:spLocks noChangeArrowheads="1"/>
        </xdr:cNvSpPr>
      </xdr:nvSpPr>
      <xdr:spPr bwMode="auto">
        <a:xfrm>
          <a:off x="5324475" y="424148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888" name="Text Box 1"/>
        <xdr:cNvSpPr txBox="1">
          <a:spLocks noChangeArrowheads="1"/>
        </xdr:cNvSpPr>
      </xdr:nvSpPr>
      <xdr:spPr bwMode="auto">
        <a:xfrm>
          <a:off x="5324475" y="429006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89" name="Text Box 1"/>
        <xdr:cNvSpPr txBox="1">
          <a:spLocks noChangeArrowheads="1"/>
        </xdr:cNvSpPr>
      </xdr:nvSpPr>
      <xdr:spPr bwMode="auto">
        <a:xfrm>
          <a:off x="5324475" y="429006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890" name="Text Box 1"/>
        <xdr:cNvSpPr txBox="1">
          <a:spLocks noChangeArrowheads="1"/>
        </xdr:cNvSpPr>
      </xdr:nvSpPr>
      <xdr:spPr bwMode="auto">
        <a:xfrm>
          <a:off x="5324475" y="429768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1"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2"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3"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4"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5"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6"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7" name="Text Box 1"/>
        <xdr:cNvSpPr txBox="1">
          <a:spLocks noChangeArrowheads="1"/>
        </xdr:cNvSpPr>
      </xdr:nvSpPr>
      <xdr:spPr bwMode="auto">
        <a:xfrm>
          <a:off x="5324475" y="429006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8"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899"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0"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1"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2"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3"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4" name="Text Box 1"/>
        <xdr:cNvSpPr txBox="1">
          <a:spLocks noChangeArrowheads="1"/>
        </xdr:cNvSpPr>
      </xdr:nvSpPr>
      <xdr:spPr bwMode="auto">
        <a:xfrm>
          <a:off x="5324475" y="4322445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24</xdr:row>
      <xdr:rowOff>38100</xdr:rowOff>
    </xdr:to>
    <xdr:sp macro="" textlink="">
      <xdr:nvSpPr>
        <xdr:cNvPr id="8905" name="Text Box 1"/>
        <xdr:cNvSpPr txBox="1">
          <a:spLocks noChangeArrowheads="1"/>
        </xdr:cNvSpPr>
      </xdr:nvSpPr>
      <xdr:spPr bwMode="auto">
        <a:xfrm>
          <a:off x="5324475" y="44357925"/>
          <a:ext cx="76200" cy="5238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85725</xdr:rowOff>
    </xdr:to>
    <xdr:sp macro="" textlink="">
      <xdr:nvSpPr>
        <xdr:cNvPr id="8906" name="Text Box 1"/>
        <xdr:cNvSpPr txBox="1">
          <a:spLocks noChangeArrowheads="1"/>
        </xdr:cNvSpPr>
      </xdr:nvSpPr>
      <xdr:spPr bwMode="auto">
        <a:xfrm>
          <a:off x="5324475" y="44843700"/>
          <a:ext cx="76200" cy="40957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907" name="Text Box 1"/>
        <xdr:cNvSpPr txBox="1">
          <a:spLocks noChangeArrowheads="1"/>
        </xdr:cNvSpPr>
      </xdr:nvSpPr>
      <xdr:spPr bwMode="auto">
        <a:xfrm>
          <a:off x="5324475" y="448437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23</xdr:row>
      <xdr:rowOff>38100</xdr:rowOff>
    </xdr:to>
    <xdr:sp macro="" textlink="">
      <xdr:nvSpPr>
        <xdr:cNvPr id="8908" name="Text Box 1"/>
        <xdr:cNvSpPr txBox="1">
          <a:spLocks noChangeArrowheads="1"/>
        </xdr:cNvSpPr>
      </xdr:nvSpPr>
      <xdr:spPr bwMode="auto">
        <a:xfrm>
          <a:off x="5324475" y="44919900"/>
          <a:ext cx="76200" cy="361950"/>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09"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0"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1"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2"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3"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4"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8915" name="Text Box 1"/>
        <xdr:cNvSpPr txBox="1">
          <a:spLocks noChangeArrowheads="1"/>
        </xdr:cNvSpPr>
      </xdr:nvSpPr>
      <xdr:spPr bwMode="auto">
        <a:xfrm>
          <a:off x="5324475" y="44843700"/>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21</xdr:row>
      <xdr:rowOff>0</xdr:rowOff>
    </xdr:from>
    <xdr:to>
      <xdr:col>7</xdr:col>
      <xdr:colOff>76200</xdr:colOff>
      <xdr:row>22</xdr:row>
      <xdr:rowOff>38100</xdr:rowOff>
    </xdr:to>
    <xdr:sp macro="" textlink="">
      <xdr:nvSpPr>
        <xdr:cNvPr id="5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22</xdr:row>
      <xdr:rowOff>0</xdr:rowOff>
    </xdr:from>
    <xdr:to>
      <xdr:col>7</xdr:col>
      <xdr:colOff>76200</xdr:colOff>
      <xdr:row>24</xdr:row>
      <xdr:rowOff>38100</xdr:rowOff>
    </xdr:to>
    <xdr:sp macro="" textlink="">
      <xdr:nvSpPr>
        <xdr:cNvPr id="51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51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1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1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52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52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3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3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54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54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4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56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56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6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8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58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58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8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8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9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5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5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0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0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0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0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0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1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1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2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2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3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3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3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5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5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5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6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7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7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7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7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7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8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69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69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9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69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69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0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0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1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1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2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2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2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4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4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4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5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6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6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6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6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6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7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7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8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8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8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8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8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79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79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79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79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0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0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0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81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81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1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2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83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83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3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4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4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5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5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85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85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5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5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6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6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6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87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87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7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7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7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8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8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88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88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9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9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89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89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0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0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0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1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1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1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1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2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2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2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2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2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3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3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3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3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3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3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3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3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3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3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4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4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4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4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4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4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4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4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4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4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5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5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5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5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6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6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6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6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6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7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7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7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7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8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8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98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8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996"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997"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8"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999"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0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0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0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0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1014"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1015"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6"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17"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1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1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2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2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2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2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2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2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2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2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2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2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30"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3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1032"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1033"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34"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35"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3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3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3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3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4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41"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4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8"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49"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1050"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1051"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52"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53"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59"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60"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1"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2"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3"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4"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5"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6"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67" name="Text Box 1"/>
        <xdr:cNvSpPr txBox="1">
          <a:spLocks noChangeArrowheads="1"/>
        </xdr:cNvSpPr>
      </xdr:nvSpPr>
      <xdr:spPr bwMode="auto">
        <a:xfrm>
          <a:off x="5324475" y="227647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25</xdr:row>
      <xdr:rowOff>38100</xdr:rowOff>
    </xdr:to>
    <xdr:sp macro="" textlink="">
      <xdr:nvSpPr>
        <xdr:cNvPr id="1068" name="Text Box 1"/>
        <xdr:cNvSpPr txBox="1">
          <a:spLocks noChangeArrowheads="1"/>
        </xdr:cNvSpPr>
      </xdr:nvSpPr>
      <xdr:spPr bwMode="auto">
        <a:xfrm>
          <a:off x="5324475" y="2438400"/>
          <a:ext cx="76200" cy="5238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85725</xdr:rowOff>
    </xdr:to>
    <xdr:sp macro="" textlink="">
      <xdr:nvSpPr>
        <xdr:cNvPr id="1069" name="Text Box 1"/>
        <xdr:cNvSpPr txBox="1">
          <a:spLocks noChangeArrowheads="1"/>
        </xdr:cNvSpPr>
      </xdr:nvSpPr>
      <xdr:spPr bwMode="auto">
        <a:xfrm>
          <a:off x="5324475" y="2600325"/>
          <a:ext cx="76200" cy="40957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70" name="Text Box 1"/>
        <xdr:cNvSpPr txBox="1">
          <a:spLocks noChangeArrowheads="1"/>
        </xdr:cNvSpPr>
      </xdr:nvSpPr>
      <xdr:spPr bwMode="auto">
        <a:xfrm>
          <a:off x="5324475" y="26003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38100</xdr:rowOff>
    </xdr:to>
    <xdr:sp macro="" textlink="">
      <xdr:nvSpPr>
        <xdr:cNvPr id="1071" name="Text Box 1"/>
        <xdr:cNvSpPr txBox="1">
          <a:spLocks noChangeArrowheads="1"/>
        </xdr:cNvSpPr>
      </xdr:nvSpPr>
      <xdr:spPr bwMode="auto">
        <a:xfrm>
          <a:off x="5324475" y="2676525"/>
          <a:ext cx="76200" cy="361950"/>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2"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3"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4"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5"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6"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7"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7</xdr:col>
      <xdr:colOff>0</xdr:colOff>
      <xdr:row>23</xdr:row>
      <xdr:rowOff>0</xdr:rowOff>
    </xdr:from>
    <xdr:to>
      <xdr:col>7</xdr:col>
      <xdr:colOff>76200</xdr:colOff>
      <xdr:row>24</xdr:row>
      <xdr:rowOff>0</xdr:rowOff>
    </xdr:to>
    <xdr:sp macro="" textlink="">
      <xdr:nvSpPr>
        <xdr:cNvPr id="1078" name="Text Box 1"/>
        <xdr:cNvSpPr txBox="1">
          <a:spLocks noChangeArrowheads="1"/>
        </xdr:cNvSpPr>
      </xdr:nvSpPr>
      <xdr:spPr bwMode="auto">
        <a:xfrm>
          <a:off x="5324475" y="26003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30</xdr:row>
      <xdr:rowOff>85725</xdr:rowOff>
    </xdr:to>
    <xdr:sp macro="" textlink="">
      <xdr:nvSpPr>
        <xdr:cNvPr id="1079" name="Text Box 1"/>
        <xdr:cNvSpPr txBox="1">
          <a:spLocks noChangeArrowheads="1"/>
        </xdr:cNvSpPr>
      </xdr:nvSpPr>
      <xdr:spPr bwMode="auto">
        <a:xfrm>
          <a:off x="2962275" y="2943225"/>
          <a:ext cx="76200" cy="40957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30</xdr:row>
      <xdr:rowOff>38100</xdr:rowOff>
    </xdr:to>
    <xdr:sp macro="" textlink="">
      <xdr:nvSpPr>
        <xdr:cNvPr id="1080" name="Text Box 1"/>
        <xdr:cNvSpPr txBox="1">
          <a:spLocks noChangeArrowheads="1"/>
        </xdr:cNvSpPr>
      </xdr:nvSpPr>
      <xdr:spPr bwMode="auto">
        <a:xfrm>
          <a:off x="2962275" y="2943225"/>
          <a:ext cx="76200" cy="3619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30</xdr:row>
      <xdr:rowOff>38100</xdr:rowOff>
    </xdr:to>
    <xdr:sp macro="" textlink="">
      <xdr:nvSpPr>
        <xdr:cNvPr id="1081" name="Text Box 1"/>
        <xdr:cNvSpPr txBox="1">
          <a:spLocks noChangeArrowheads="1"/>
        </xdr:cNvSpPr>
      </xdr:nvSpPr>
      <xdr:spPr bwMode="auto">
        <a:xfrm>
          <a:off x="2962275" y="2943225"/>
          <a:ext cx="76200" cy="361950"/>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2"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3"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4"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5"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6"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7"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28</xdr:row>
      <xdr:rowOff>0</xdr:rowOff>
    </xdr:from>
    <xdr:to>
      <xdr:col>2</xdr:col>
      <xdr:colOff>76200</xdr:colOff>
      <xdr:row>29</xdr:row>
      <xdr:rowOff>38100</xdr:rowOff>
    </xdr:to>
    <xdr:sp macro="" textlink="">
      <xdr:nvSpPr>
        <xdr:cNvPr id="1088" name="Text Box 1"/>
        <xdr:cNvSpPr txBox="1">
          <a:spLocks noChangeArrowheads="1"/>
        </xdr:cNvSpPr>
      </xdr:nvSpPr>
      <xdr:spPr bwMode="auto">
        <a:xfrm>
          <a:off x="2962275" y="2943225"/>
          <a:ext cx="76200" cy="2000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31</xdr:row>
      <xdr:rowOff>85725</xdr:rowOff>
    </xdr:to>
    <xdr:sp macro="" textlink="">
      <xdr:nvSpPr>
        <xdr:cNvPr id="1089"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31</xdr:row>
      <xdr:rowOff>38100</xdr:rowOff>
    </xdr:to>
    <xdr:sp macro="" textlink="">
      <xdr:nvSpPr>
        <xdr:cNvPr id="1090"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31</xdr:row>
      <xdr:rowOff>38100</xdr:rowOff>
    </xdr:to>
    <xdr:sp macro="" textlink="">
      <xdr:nvSpPr>
        <xdr:cNvPr id="1091"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2"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3"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4"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5"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6"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7"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29</xdr:row>
      <xdr:rowOff>0</xdr:rowOff>
    </xdr:from>
    <xdr:to>
      <xdr:col>2</xdr:col>
      <xdr:colOff>76200</xdr:colOff>
      <xdr:row>30</xdr:row>
      <xdr:rowOff>38100</xdr:rowOff>
    </xdr:to>
    <xdr:sp macro="" textlink="">
      <xdr:nvSpPr>
        <xdr:cNvPr id="1098"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32</xdr:row>
      <xdr:rowOff>85725</xdr:rowOff>
    </xdr:to>
    <xdr:sp macro="" textlink="">
      <xdr:nvSpPr>
        <xdr:cNvPr id="1099"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32</xdr:row>
      <xdr:rowOff>38100</xdr:rowOff>
    </xdr:to>
    <xdr:sp macro="" textlink="">
      <xdr:nvSpPr>
        <xdr:cNvPr id="1100"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32</xdr:row>
      <xdr:rowOff>38100</xdr:rowOff>
    </xdr:to>
    <xdr:sp macro="" textlink="">
      <xdr:nvSpPr>
        <xdr:cNvPr id="1101"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2"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3"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4"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5"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6"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7"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30</xdr:row>
      <xdr:rowOff>0</xdr:rowOff>
    </xdr:from>
    <xdr:to>
      <xdr:col>2</xdr:col>
      <xdr:colOff>76200</xdr:colOff>
      <xdr:row>31</xdr:row>
      <xdr:rowOff>38100</xdr:rowOff>
    </xdr:to>
    <xdr:sp macro="" textlink="">
      <xdr:nvSpPr>
        <xdr:cNvPr id="1108"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09"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0"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1"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2"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3"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4"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5"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33</xdr:row>
      <xdr:rowOff>85725</xdr:rowOff>
    </xdr:to>
    <xdr:sp macro="" textlink="">
      <xdr:nvSpPr>
        <xdr:cNvPr id="1116"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33</xdr:row>
      <xdr:rowOff>38100</xdr:rowOff>
    </xdr:to>
    <xdr:sp macro="" textlink="">
      <xdr:nvSpPr>
        <xdr:cNvPr id="1117"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33</xdr:row>
      <xdr:rowOff>38100</xdr:rowOff>
    </xdr:to>
    <xdr:sp macro="" textlink="">
      <xdr:nvSpPr>
        <xdr:cNvPr id="1118"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19"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0"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1"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2"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3"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4"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31</xdr:row>
      <xdr:rowOff>0</xdr:rowOff>
    </xdr:from>
    <xdr:to>
      <xdr:col>2</xdr:col>
      <xdr:colOff>76200</xdr:colOff>
      <xdr:row>32</xdr:row>
      <xdr:rowOff>38100</xdr:rowOff>
    </xdr:to>
    <xdr:sp macro="" textlink="">
      <xdr:nvSpPr>
        <xdr:cNvPr id="1125"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26"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27"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28"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29"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0"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1"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2"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34</xdr:row>
      <xdr:rowOff>85725</xdr:rowOff>
    </xdr:to>
    <xdr:sp macro="" textlink="">
      <xdr:nvSpPr>
        <xdr:cNvPr id="1133"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34</xdr:row>
      <xdr:rowOff>38100</xdr:rowOff>
    </xdr:to>
    <xdr:sp macro="" textlink="">
      <xdr:nvSpPr>
        <xdr:cNvPr id="1134"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34</xdr:row>
      <xdr:rowOff>38100</xdr:rowOff>
    </xdr:to>
    <xdr:sp macro="" textlink="">
      <xdr:nvSpPr>
        <xdr:cNvPr id="1135"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6"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7"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8"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39"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40"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41"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32</xdr:row>
      <xdr:rowOff>0</xdr:rowOff>
    </xdr:from>
    <xdr:to>
      <xdr:col>2</xdr:col>
      <xdr:colOff>76200</xdr:colOff>
      <xdr:row>33</xdr:row>
      <xdr:rowOff>38100</xdr:rowOff>
    </xdr:to>
    <xdr:sp macro="" textlink="">
      <xdr:nvSpPr>
        <xdr:cNvPr id="1142"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3"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4"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5"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6"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7"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8"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49"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35</xdr:row>
      <xdr:rowOff>85725</xdr:rowOff>
    </xdr:to>
    <xdr:sp macro="" textlink="">
      <xdr:nvSpPr>
        <xdr:cNvPr id="1150"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35</xdr:row>
      <xdr:rowOff>38100</xdr:rowOff>
    </xdr:to>
    <xdr:sp macro="" textlink="">
      <xdr:nvSpPr>
        <xdr:cNvPr id="1151"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35</xdr:row>
      <xdr:rowOff>38100</xdr:rowOff>
    </xdr:to>
    <xdr:sp macro="" textlink="">
      <xdr:nvSpPr>
        <xdr:cNvPr id="1152"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3"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4"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5"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6"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7"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8"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33</xdr:row>
      <xdr:rowOff>0</xdr:rowOff>
    </xdr:from>
    <xdr:to>
      <xdr:col>2</xdr:col>
      <xdr:colOff>76200</xdr:colOff>
      <xdr:row>34</xdr:row>
      <xdr:rowOff>38100</xdr:rowOff>
    </xdr:to>
    <xdr:sp macro="" textlink="">
      <xdr:nvSpPr>
        <xdr:cNvPr id="1159"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0"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1"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2"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3"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4"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5"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66"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36</xdr:row>
      <xdr:rowOff>85725</xdr:rowOff>
    </xdr:to>
    <xdr:sp macro="" textlink="">
      <xdr:nvSpPr>
        <xdr:cNvPr id="1167" name="Text Box 1"/>
        <xdr:cNvSpPr txBox="1">
          <a:spLocks noChangeArrowheads="1"/>
        </xdr:cNvSpPr>
      </xdr:nvSpPr>
      <xdr:spPr bwMode="auto">
        <a:xfrm>
          <a:off x="2962275" y="4076700"/>
          <a:ext cx="76200" cy="44767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36</xdr:row>
      <xdr:rowOff>38100</xdr:rowOff>
    </xdr:to>
    <xdr:sp macro="" textlink="">
      <xdr:nvSpPr>
        <xdr:cNvPr id="1168"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36</xdr:row>
      <xdr:rowOff>38100</xdr:rowOff>
    </xdr:to>
    <xdr:sp macro="" textlink="">
      <xdr:nvSpPr>
        <xdr:cNvPr id="1169" name="Text Box 1"/>
        <xdr:cNvSpPr txBox="1">
          <a:spLocks noChangeArrowheads="1"/>
        </xdr:cNvSpPr>
      </xdr:nvSpPr>
      <xdr:spPr bwMode="auto">
        <a:xfrm>
          <a:off x="2962275" y="4076700"/>
          <a:ext cx="76200" cy="400050"/>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0"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1"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2"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3"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4"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5"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35</xdr:row>
      <xdr:rowOff>38100</xdr:rowOff>
    </xdr:to>
    <xdr:sp macro="" textlink="">
      <xdr:nvSpPr>
        <xdr:cNvPr id="1176" name="Text Box 1"/>
        <xdr:cNvSpPr txBox="1">
          <a:spLocks noChangeArrowheads="1"/>
        </xdr:cNvSpPr>
      </xdr:nvSpPr>
      <xdr:spPr bwMode="auto">
        <a:xfrm>
          <a:off x="2962275" y="4076700"/>
          <a:ext cx="76200" cy="2381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77"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78"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79"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80"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81"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82"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35</xdr:row>
      <xdr:rowOff>0</xdr:rowOff>
    </xdr:from>
    <xdr:to>
      <xdr:col>2</xdr:col>
      <xdr:colOff>76200</xdr:colOff>
      <xdr:row>36</xdr:row>
      <xdr:rowOff>38100</xdr:rowOff>
    </xdr:to>
    <xdr:sp macro="" textlink="">
      <xdr:nvSpPr>
        <xdr:cNvPr id="1183" name="Text Box 1"/>
        <xdr:cNvSpPr txBox="1">
          <a:spLocks noChangeArrowheads="1"/>
        </xdr:cNvSpPr>
      </xdr:nvSpPr>
      <xdr:spPr bwMode="auto">
        <a:xfrm>
          <a:off x="2962275" y="4276725"/>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4"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5"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6"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7"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8"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89"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0"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39</xdr:row>
      <xdr:rowOff>85725</xdr:rowOff>
    </xdr:to>
    <xdr:sp macro="" textlink="">
      <xdr:nvSpPr>
        <xdr:cNvPr id="1191" name="Text Box 1"/>
        <xdr:cNvSpPr txBox="1">
          <a:spLocks noChangeArrowheads="1"/>
        </xdr:cNvSpPr>
      </xdr:nvSpPr>
      <xdr:spPr bwMode="auto">
        <a:xfrm>
          <a:off x="2962275" y="5124450"/>
          <a:ext cx="76200" cy="40957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39</xdr:row>
      <xdr:rowOff>38100</xdr:rowOff>
    </xdr:to>
    <xdr:sp macro="" textlink="">
      <xdr:nvSpPr>
        <xdr:cNvPr id="1192" name="Text Box 1"/>
        <xdr:cNvSpPr txBox="1">
          <a:spLocks noChangeArrowheads="1"/>
        </xdr:cNvSpPr>
      </xdr:nvSpPr>
      <xdr:spPr bwMode="auto">
        <a:xfrm>
          <a:off x="2962275" y="5124450"/>
          <a:ext cx="76200" cy="361950"/>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39</xdr:row>
      <xdr:rowOff>38100</xdr:rowOff>
    </xdr:to>
    <xdr:sp macro="" textlink="">
      <xdr:nvSpPr>
        <xdr:cNvPr id="1193" name="Text Box 1"/>
        <xdr:cNvSpPr txBox="1">
          <a:spLocks noChangeArrowheads="1"/>
        </xdr:cNvSpPr>
      </xdr:nvSpPr>
      <xdr:spPr bwMode="auto">
        <a:xfrm>
          <a:off x="2962275" y="5124450"/>
          <a:ext cx="76200" cy="361950"/>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4"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5"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6"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7"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8"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199"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37</xdr:row>
      <xdr:rowOff>0</xdr:rowOff>
    </xdr:from>
    <xdr:to>
      <xdr:col>2</xdr:col>
      <xdr:colOff>76200</xdr:colOff>
      <xdr:row>38</xdr:row>
      <xdr:rowOff>38100</xdr:rowOff>
    </xdr:to>
    <xdr:sp macro="" textlink="">
      <xdr:nvSpPr>
        <xdr:cNvPr id="1200"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1"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2"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3"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4"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5"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6"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7"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8"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09"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0"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1"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2"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3"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4"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40</xdr:row>
      <xdr:rowOff>85725</xdr:rowOff>
    </xdr:to>
    <xdr:sp macro="" textlink="">
      <xdr:nvSpPr>
        <xdr:cNvPr id="1215" name="Text Box 1"/>
        <xdr:cNvSpPr txBox="1">
          <a:spLocks noChangeArrowheads="1"/>
        </xdr:cNvSpPr>
      </xdr:nvSpPr>
      <xdr:spPr bwMode="auto">
        <a:xfrm>
          <a:off x="2962275" y="5124450"/>
          <a:ext cx="76200" cy="40957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40</xdr:row>
      <xdr:rowOff>38100</xdr:rowOff>
    </xdr:to>
    <xdr:sp macro="" textlink="">
      <xdr:nvSpPr>
        <xdr:cNvPr id="1216" name="Text Box 1"/>
        <xdr:cNvSpPr txBox="1">
          <a:spLocks noChangeArrowheads="1"/>
        </xdr:cNvSpPr>
      </xdr:nvSpPr>
      <xdr:spPr bwMode="auto">
        <a:xfrm>
          <a:off x="2962275" y="5124450"/>
          <a:ext cx="76200" cy="3619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40</xdr:row>
      <xdr:rowOff>38100</xdr:rowOff>
    </xdr:to>
    <xdr:sp macro="" textlink="">
      <xdr:nvSpPr>
        <xdr:cNvPr id="1217" name="Text Box 1"/>
        <xdr:cNvSpPr txBox="1">
          <a:spLocks noChangeArrowheads="1"/>
        </xdr:cNvSpPr>
      </xdr:nvSpPr>
      <xdr:spPr bwMode="auto">
        <a:xfrm>
          <a:off x="2962275" y="5124450"/>
          <a:ext cx="76200" cy="361950"/>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8"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19"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20"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21"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22"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23"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38</xdr:row>
      <xdr:rowOff>0</xdr:rowOff>
    </xdr:from>
    <xdr:to>
      <xdr:col>2</xdr:col>
      <xdr:colOff>76200</xdr:colOff>
      <xdr:row>39</xdr:row>
      <xdr:rowOff>38100</xdr:rowOff>
    </xdr:to>
    <xdr:sp macro="" textlink="">
      <xdr:nvSpPr>
        <xdr:cNvPr id="1224" name="Text Box 1"/>
        <xdr:cNvSpPr txBox="1">
          <a:spLocks noChangeArrowheads="1"/>
        </xdr:cNvSpPr>
      </xdr:nvSpPr>
      <xdr:spPr bwMode="auto">
        <a:xfrm>
          <a:off x="2962275" y="5124450"/>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25"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26"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27"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28"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29"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30"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39</xdr:row>
      <xdr:rowOff>0</xdr:rowOff>
    </xdr:from>
    <xdr:to>
      <xdr:col>2</xdr:col>
      <xdr:colOff>76200</xdr:colOff>
      <xdr:row>40</xdr:row>
      <xdr:rowOff>38100</xdr:rowOff>
    </xdr:to>
    <xdr:sp macro="" textlink="">
      <xdr:nvSpPr>
        <xdr:cNvPr id="1231" name="Text Box 1"/>
        <xdr:cNvSpPr txBox="1">
          <a:spLocks noChangeArrowheads="1"/>
        </xdr:cNvSpPr>
      </xdr:nvSpPr>
      <xdr:spPr bwMode="auto">
        <a:xfrm>
          <a:off x="2962275" y="5286375"/>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2"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6"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7"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8"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39"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0"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1"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2"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43</xdr:row>
      <xdr:rowOff>85725</xdr:rowOff>
    </xdr:to>
    <xdr:sp macro="" textlink="">
      <xdr:nvSpPr>
        <xdr:cNvPr id="1246" name="Text Box 1"/>
        <xdr:cNvSpPr txBox="1">
          <a:spLocks noChangeArrowheads="1"/>
        </xdr:cNvSpPr>
      </xdr:nvSpPr>
      <xdr:spPr bwMode="auto">
        <a:xfrm>
          <a:off x="2962275" y="5772150"/>
          <a:ext cx="76200" cy="40957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43</xdr:row>
      <xdr:rowOff>38100</xdr:rowOff>
    </xdr:to>
    <xdr:sp macro="" textlink="">
      <xdr:nvSpPr>
        <xdr:cNvPr id="1247" name="Text Box 1"/>
        <xdr:cNvSpPr txBox="1">
          <a:spLocks noChangeArrowheads="1"/>
        </xdr:cNvSpPr>
      </xdr:nvSpPr>
      <xdr:spPr bwMode="auto">
        <a:xfrm>
          <a:off x="2962275" y="5772150"/>
          <a:ext cx="76200" cy="361950"/>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43</xdr:row>
      <xdr:rowOff>38100</xdr:rowOff>
    </xdr:to>
    <xdr:sp macro="" textlink="">
      <xdr:nvSpPr>
        <xdr:cNvPr id="1248" name="Text Box 1"/>
        <xdr:cNvSpPr txBox="1">
          <a:spLocks noChangeArrowheads="1"/>
        </xdr:cNvSpPr>
      </xdr:nvSpPr>
      <xdr:spPr bwMode="auto">
        <a:xfrm>
          <a:off x="2962275" y="5772150"/>
          <a:ext cx="76200" cy="361950"/>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49"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0"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1"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2"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41</xdr:row>
      <xdr:rowOff>0</xdr:rowOff>
    </xdr:from>
    <xdr:to>
      <xdr:col>2</xdr:col>
      <xdr:colOff>76200</xdr:colOff>
      <xdr:row>42</xdr:row>
      <xdr:rowOff>38100</xdr:rowOff>
    </xdr:to>
    <xdr:sp macro="" textlink="">
      <xdr:nvSpPr>
        <xdr:cNvPr id="125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56"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57"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58"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59"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0"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1"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2"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6"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7"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8"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69"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0"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1"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2"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76"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44</xdr:row>
      <xdr:rowOff>85725</xdr:rowOff>
    </xdr:to>
    <xdr:sp macro="" textlink="">
      <xdr:nvSpPr>
        <xdr:cNvPr id="1277" name="Text Box 1"/>
        <xdr:cNvSpPr txBox="1">
          <a:spLocks noChangeArrowheads="1"/>
        </xdr:cNvSpPr>
      </xdr:nvSpPr>
      <xdr:spPr bwMode="auto">
        <a:xfrm>
          <a:off x="2962275" y="5772150"/>
          <a:ext cx="76200" cy="40957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44</xdr:row>
      <xdr:rowOff>38100</xdr:rowOff>
    </xdr:to>
    <xdr:sp macro="" textlink="">
      <xdr:nvSpPr>
        <xdr:cNvPr id="1278" name="Text Box 1"/>
        <xdr:cNvSpPr txBox="1">
          <a:spLocks noChangeArrowheads="1"/>
        </xdr:cNvSpPr>
      </xdr:nvSpPr>
      <xdr:spPr bwMode="auto">
        <a:xfrm>
          <a:off x="2962275" y="5772150"/>
          <a:ext cx="76200" cy="361950"/>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44</xdr:row>
      <xdr:rowOff>38100</xdr:rowOff>
    </xdr:to>
    <xdr:sp macro="" textlink="">
      <xdr:nvSpPr>
        <xdr:cNvPr id="1279" name="Text Box 1"/>
        <xdr:cNvSpPr txBox="1">
          <a:spLocks noChangeArrowheads="1"/>
        </xdr:cNvSpPr>
      </xdr:nvSpPr>
      <xdr:spPr bwMode="auto">
        <a:xfrm>
          <a:off x="2962275" y="5772150"/>
          <a:ext cx="76200" cy="361950"/>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0"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1"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2"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3"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4"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5"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42</xdr:row>
      <xdr:rowOff>0</xdr:rowOff>
    </xdr:from>
    <xdr:to>
      <xdr:col>2</xdr:col>
      <xdr:colOff>76200</xdr:colOff>
      <xdr:row>43</xdr:row>
      <xdr:rowOff>38100</xdr:rowOff>
    </xdr:to>
    <xdr:sp macro="" textlink="">
      <xdr:nvSpPr>
        <xdr:cNvPr id="1286" name="Text Box 1"/>
        <xdr:cNvSpPr txBox="1">
          <a:spLocks noChangeArrowheads="1"/>
        </xdr:cNvSpPr>
      </xdr:nvSpPr>
      <xdr:spPr bwMode="auto">
        <a:xfrm>
          <a:off x="2962275" y="5772150"/>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87"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88"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89"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90"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91"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92"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43</xdr:row>
      <xdr:rowOff>0</xdr:rowOff>
    </xdr:from>
    <xdr:to>
      <xdr:col>2</xdr:col>
      <xdr:colOff>76200</xdr:colOff>
      <xdr:row>44</xdr:row>
      <xdr:rowOff>38100</xdr:rowOff>
    </xdr:to>
    <xdr:sp macro="" textlink="">
      <xdr:nvSpPr>
        <xdr:cNvPr id="1293" name="Text Box 1"/>
        <xdr:cNvSpPr txBox="1">
          <a:spLocks noChangeArrowheads="1"/>
        </xdr:cNvSpPr>
      </xdr:nvSpPr>
      <xdr:spPr bwMode="auto">
        <a:xfrm>
          <a:off x="2962275" y="5934075"/>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29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0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47</xdr:row>
      <xdr:rowOff>85725</xdr:rowOff>
    </xdr:to>
    <xdr:sp macro="" textlink="">
      <xdr:nvSpPr>
        <xdr:cNvPr id="1315" name="Text Box 1"/>
        <xdr:cNvSpPr txBox="1">
          <a:spLocks noChangeArrowheads="1"/>
        </xdr:cNvSpPr>
      </xdr:nvSpPr>
      <xdr:spPr bwMode="auto">
        <a:xfrm>
          <a:off x="2962275" y="6419850"/>
          <a:ext cx="76200" cy="571500"/>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47</xdr:row>
      <xdr:rowOff>38100</xdr:rowOff>
    </xdr:to>
    <xdr:sp macro="" textlink="">
      <xdr:nvSpPr>
        <xdr:cNvPr id="1316"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47</xdr:row>
      <xdr:rowOff>38100</xdr:rowOff>
    </xdr:to>
    <xdr:sp macro="" textlink="">
      <xdr:nvSpPr>
        <xdr:cNvPr id="1317"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1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2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2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2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2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45</xdr:row>
      <xdr:rowOff>0</xdr:rowOff>
    </xdr:from>
    <xdr:to>
      <xdr:col>2</xdr:col>
      <xdr:colOff>76200</xdr:colOff>
      <xdr:row>46</xdr:row>
      <xdr:rowOff>38100</xdr:rowOff>
    </xdr:to>
    <xdr:sp macro="" textlink="">
      <xdr:nvSpPr>
        <xdr:cNvPr id="132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25"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26"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27"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28"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29"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0"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1"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3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4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48</xdr:row>
      <xdr:rowOff>85725</xdr:rowOff>
    </xdr:to>
    <xdr:sp macro="" textlink="">
      <xdr:nvSpPr>
        <xdr:cNvPr id="1353" name="Text Box 1"/>
        <xdr:cNvSpPr txBox="1">
          <a:spLocks noChangeArrowheads="1"/>
        </xdr:cNvSpPr>
      </xdr:nvSpPr>
      <xdr:spPr bwMode="auto">
        <a:xfrm>
          <a:off x="2962275" y="6419850"/>
          <a:ext cx="76200" cy="571500"/>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48</xdr:row>
      <xdr:rowOff>38100</xdr:rowOff>
    </xdr:to>
    <xdr:sp macro="" textlink="">
      <xdr:nvSpPr>
        <xdr:cNvPr id="1354"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48</xdr:row>
      <xdr:rowOff>38100</xdr:rowOff>
    </xdr:to>
    <xdr:sp macro="" textlink="">
      <xdr:nvSpPr>
        <xdr:cNvPr id="1355"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5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6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6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46</xdr:row>
      <xdr:rowOff>0</xdr:rowOff>
    </xdr:from>
    <xdr:to>
      <xdr:col>2</xdr:col>
      <xdr:colOff>76200</xdr:colOff>
      <xdr:row>47</xdr:row>
      <xdr:rowOff>38100</xdr:rowOff>
    </xdr:to>
    <xdr:sp macro="" textlink="">
      <xdr:nvSpPr>
        <xdr:cNvPr id="136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3"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4"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5"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6"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7"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8"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69"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7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8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49</xdr:row>
      <xdr:rowOff>85725</xdr:rowOff>
    </xdr:to>
    <xdr:sp macro="" textlink="">
      <xdr:nvSpPr>
        <xdr:cNvPr id="1391" name="Text Box 1"/>
        <xdr:cNvSpPr txBox="1">
          <a:spLocks noChangeArrowheads="1"/>
        </xdr:cNvSpPr>
      </xdr:nvSpPr>
      <xdr:spPr bwMode="auto">
        <a:xfrm>
          <a:off x="2962275" y="6419850"/>
          <a:ext cx="76200" cy="571500"/>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49</xdr:row>
      <xdr:rowOff>38100</xdr:rowOff>
    </xdr:to>
    <xdr:sp macro="" textlink="">
      <xdr:nvSpPr>
        <xdr:cNvPr id="1392"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49</xdr:row>
      <xdr:rowOff>38100</xdr:rowOff>
    </xdr:to>
    <xdr:sp macro="" textlink="">
      <xdr:nvSpPr>
        <xdr:cNvPr id="1393"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39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47</xdr:row>
      <xdr:rowOff>0</xdr:rowOff>
    </xdr:from>
    <xdr:to>
      <xdr:col>2</xdr:col>
      <xdr:colOff>76200</xdr:colOff>
      <xdr:row>48</xdr:row>
      <xdr:rowOff>38100</xdr:rowOff>
    </xdr:to>
    <xdr:sp macro="" textlink="">
      <xdr:nvSpPr>
        <xdr:cNvPr id="140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1"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2"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3"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4"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5"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6"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7"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0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1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2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50</xdr:row>
      <xdr:rowOff>85725</xdr:rowOff>
    </xdr:to>
    <xdr:sp macro="" textlink="">
      <xdr:nvSpPr>
        <xdr:cNvPr id="1429" name="Text Box 1"/>
        <xdr:cNvSpPr txBox="1">
          <a:spLocks noChangeArrowheads="1"/>
        </xdr:cNvSpPr>
      </xdr:nvSpPr>
      <xdr:spPr bwMode="auto">
        <a:xfrm>
          <a:off x="2962275" y="6419850"/>
          <a:ext cx="76200" cy="571500"/>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50</xdr:row>
      <xdr:rowOff>38100</xdr:rowOff>
    </xdr:to>
    <xdr:sp macro="" textlink="">
      <xdr:nvSpPr>
        <xdr:cNvPr id="1430"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50</xdr:row>
      <xdr:rowOff>38100</xdr:rowOff>
    </xdr:to>
    <xdr:sp macro="" textlink="">
      <xdr:nvSpPr>
        <xdr:cNvPr id="1431"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48</xdr:row>
      <xdr:rowOff>0</xdr:rowOff>
    </xdr:from>
    <xdr:to>
      <xdr:col>2</xdr:col>
      <xdr:colOff>76200</xdr:colOff>
      <xdr:row>49</xdr:row>
      <xdr:rowOff>38100</xdr:rowOff>
    </xdr:to>
    <xdr:sp macro="" textlink="">
      <xdr:nvSpPr>
        <xdr:cNvPr id="143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39"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0"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1"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2"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3"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4"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5"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4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7"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8"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59"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6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51</xdr:row>
      <xdr:rowOff>85725</xdr:rowOff>
    </xdr:to>
    <xdr:sp macro="" textlink="">
      <xdr:nvSpPr>
        <xdr:cNvPr id="1467" name="Text Box 1"/>
        <xdr:cNvSpPr txBox="1">
          <a:spLocks noChangeArrowheads="1"/>
        </xdr:cNvSpPr>
      </xdr:nvSpPr>
      <xdr:spPr bwMode="auto">
        <a:xfrm>
          <a:off x="2962275" y="6419850"/>
          <a:ext cx="76200" cy="571500"/>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51</xdr:row>
      <xdr:rowOff>38100</xdr:rowOff>
    </xdr:to>
    <xdr:sp macro="" textlink="">
      <xdr:nvSpPr>
        <xdr:cNvPr id="1468"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51</xdr:row>
      <xdr:rowOff>38100</xdr:rowOff>
    </xdr:to>
    <xdr:sp macro="" textlink="">
      <xdr:nvSpPr>
        <xdr:cNvPr id="1469" name="Text Box 1"/>
        <xdr:cNvSpPr txBox="1">
          <a:spLocks noChangeArrowheads="1"/>
        </xdr:cNvSpPr>
      </xdr:nvSpPr>
      <xdr:spPr bwMode="auto">
        <a:xfrm>
          <a:off x="2962275" y="6419850"/>
          <a:ext cx="76200" cy="52387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0"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1"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2"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3"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4"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5"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49</xdr:row>
      <xdr:rowOff>0</xdr:rowOff>
    </xdr:from>
    <xdr:to>
      <xdr:col>2</xdr:col>
      <xdr:colOff>76200</xdr:colOff>
      <xdr:row>50</xdr:row>
      <xdr:rowOff>38100</xdr:rowOff>
    </xdr:to>
    <xdr:sp macro="" textlink="">
      <xdr:nvSpPr>
        <xdr:cNvPr id="1476" name="Text Box 1"/>
        <xdr:cNvSpPr txBox="1">
          <a:spLocks noChangeArrowheads="1"/>
        </xdr:cNvSpPr>
      </xdr:nvSpPr>
      <xdr:spPr bwMode="auto">
        <a:xfrm>
          <a:off x="2962275" y="64198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77"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78"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79"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0"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1"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2"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3" name="Text Box 1"/>
        <xdr:cNvSpPr txBox="1">
          <a:spLocks noChangeArrowheads="1"/>
        </xdr:cNvSpPr>
      </xdr:nvSpPr>
      <xdr:spPr bwMode="auto">
        <a:xfrm>
          <a:off x="2962275" y="6581775"/>
          <a:ext cx="76200" cy="36195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8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49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0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52</xdr:row>
      <xdr:rowOff>85725</xdr:rowOff>
    </xdr:to>
    <xdr:sp macro="" textlink="">
      <xdr:nvSpPr>
        <xdr:cNvPr id="1512" name="Text Box 1"/>
        <xdr:cNvSpPr txBox="1">
          <a:spLocks noChangeArrowheads="1"/>
        </xdr:cNvSpPr>
      </xdr:nvSpPr>
      <xdr:spPr bwMode="auto">
        <a:xfrm>
          <a:off x="2962275" y="7715250"/>
          <a:ext cx="76200" cy="571500"/>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52</xdr:row>
      <xdr:rowOff>38100</xdr:rowOff>
    </xdr:to>
    <xdr:sp macro="" textlink="">
      <xdr:nvSpPr>
        <xdr:cNvPr id="1513"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52</xdr:row>
      <xdr:rowOff>38100</xdr:rowOff>
    </xdr:to>
    <xdr:sp macro="" textlink="">
      <xdr:nvSpPr>
        <xdr:cNvPr id="1514"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1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2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50</xdr:row>
      <xdr:rowOff>0</xdr:rowOff>
    </xdr:from>
    <xdr:to>
      <xdr:col>2</xdr:col>
      <xdr:colOff>76200</xdr:colOff>
      <xdr:row>51</xdr:row>
      <xdr:rowOff>38100</xdr:rowOff>
    </xdr:to>
    <xdr:sp macro="" textlink="">
      <xdr:nvSpPr>
        <xdr:cNvPr id="152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2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3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4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5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53</xdr:row>
      <xdr:rowOff>85725</xdr:rowOff>
    </xdr:to>
    <xdr:sp macro="" textlink="">
      <xdr:nvSpPr>
        <xdr:cNvPr id="1557" name="Text Box 1"/>
        <xdr:cNvSpPr txBox="1">
          <a:spLocks noChangeArrowheads="1"/>
        </xdr:cNvSpPr>
      </xdr:nvSpPr>
      <xdr:spPr bwMode="auto">
        <a:xfrm>
          <a:off x="2962275" y="7715250"/>
          <a:ext cx="76200" cy="571500"/>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53</xdr:row>
      <xdr:rowOff>38100</xdr:rowOff>
    </xdr:to>
    <xdr:sp macro="" textlink="">
      <xdr:nvSpPr>
        <xdr:cNvPr id="1558"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53</xdr:row>
      <xdr:rowOff>38100</xdr:rowOff>
    </xdr:to>
    <xdr:sp macro="" textlink="">
      <xdr:nvSpPr>
        <xdr:cNvPr id="1559"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51</xdr:row>
      <xdr:rowOff>0</xdr:rowOff>
    </xdr:from>
    <xdr:to>
      <xdr:col>2</xdr:col>
      <xdr:colOff>76200</xdr:colOff>
      <xdr:row>52</xdr:row>
      <xdr:rowOff>38100</xdr:rowOff>
    </xdr:to>
    <xdr:sp macro="" textlink="">
      <xdr:nvSpPr>
        <xdr:cNvPr id="156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6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6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6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7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8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59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0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1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2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3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54</xdr:row>
      <xdr:rowOff>85725</xdr:rowOff>
    </xdr:to>
    <xdr:sp macro="" textlink="">
      <xdr:nvSpPr>
        <xdr:cNvPr id="1637" name="Text Box 1"/>
        <xdr:cNvSpPr txBox="1">
          <a:spLocks noChangeArrowheads="1"/>
        </xdr:cNvSpPr>
      </xdr:nvSpPr>
      <xdr:spPr bwMode="auto">
        <a:xfrm>
          <a:off x="2962275" y="7715250"/>
          <a:ext cx="76200" cy="571500"/>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54</xdr:row>
      <xdr:rowOff>38100</xdr:rowOff>
    </xdr:to>
    <xdr:sp macro="" textlink="">
      <xdr:nvSpPr>
        <xdr:cNvPr id="1638"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54</xdr:row>
      <xdr:rowOff>38100</xdr:rowOff>
    </xdr:to>
    <xdr:sp macro="" textlink="">
      <xdr:nvSpPr>
        <xdr:cNvPr id="1639"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52</xdr:row>
      <xdr:rowOff>0</xdr:rowOff>
    </xdr:from>
    <xdr:to>
      <xdr:col>2</xdr:col>
      <xdr:colOff>76200</xdr:colOff>
      <xdr:row>53</xdr:row>
      <xdr:rowOff>38100</xdr:rowOff>
    </xdr:to>
    <xdr:sp macro="" textlink="">
      <xdr:nvSpPr>
        <xdr:cNvPr id="164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4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4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4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5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6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7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8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69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0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1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55</xdr:row>
      <xdr:rowOff>85725</xdr:rowOff>
    </xdr:to>
    <xdr:sp macro="" textlink="">
      <xdr:nvSpPr>
        <xdr:cNvPr id="1717" name="Text Box 1"/>
        <xdr:cNvSpPr txBox="1">
          <a:spLocks noChangeArrowheads="1"/>
        </xdr:cNvSpPr>
      </xdr:nvSpPr>
      <xdr:spPr bwMode="auto">
        <a:xfrm>
          <a:off x="2962275" y="7715250"/>
          <a:ext cx="76200" cy="571500"/>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55</xdr:row>
      <xdr:rowOff>38100</xdr:rowOff>
    </xdr:to>
    <xdr:sp macro="" textlink="">
      <xdr:nvSpPr>
        <xdr:cNvPr id="1718"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55</xdr:row>
      <xdr:rowOff>38100</xdr:rowOff>
    </xdr:to>
    <xdr:sp macro="" textlink="">
      <xdr:nvSpPr>
        <xdr:cNvPr id="1719"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53</xdr:row>
      <xdr:rowOff>0</xdr:rowOff>
    </xdr:from>
    <xdr:to>
      <xdr:col>2</xdr:col>
      <xdr:colOff>76200</xdr:colOff>
      <xdr:row>54</xdr:row>
      <xdr:rowOff>38100</xdr:rowOff>
    </xdr:to>
    <xdr:sp macro="" textlink="">
      <xdr:nvSpPr>
        <xdr:cNvPr id="172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2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2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2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3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4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5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6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7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7"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8"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89"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79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56</xdr:row>
      <xdr:rowOff>85725</xdr:rowOff>
    </xdr:to>
    <xdr:sp macro="" textlink="">
      <xdr:nvSpPr>
        <xdr:cNvPr id="1797" name="Text Box 1"/>
        <xdr:cNvSpPr txBox="1">
          <a:spLocks noChangeArrowheads="1"/>
        </xdr:cNvSpPr>
      </xdr:nvSpPr>
      <xdr:spPr bwMode="auto">
        <a:xfrm>
          <a:off x="2962275" y="7715250"/>
          <a:ext cx="76200" cy="571500"/>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56</xdr:row>
      <xdr:rowOff>38100</xdr:rowOff>
    </xdr:to>
    <xdr:sp macro="" textlink="">
      <xdr:nvSpPr>
        <xdr:cNvPr id="1798"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56</xdr:row>
      <xdr:rowOff>38100</xdr:rowOff>
    </xdr:to>
    <xdr:sp macro="" textlink="">
      <xdr:nvSpPr>
        <xdr:cNvPr id="1799" name="Text Box 1"/>
        <xdr:cNvSpPr txBox="1">
          <a:spLocks noChangeArrowheads="1"/>
        </xdr:cNvSpPr>
      </xdr:nvSpPr>
      <xdr:spPr bwMode="auto">
        <a:xfrm>
          <a:off x="2962275" y="7715250"/>
          <a:ext cx="76200" cy="52387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0"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1"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2"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3"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4"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5"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54</xdr:row>
      <xdr:rowOff>0</xdr:rowOff>
    </xdr:from>
    <xdr:to>
      <xdr:col>2</xdr:col>
      <xdr:colOff>76200</xdr:colOff>
      <xdr:row>55</xdr:row>
      <xdr:rowOff>38100</xdr:rowOff>
    </xdr:to>
    <xdr:sp macro="" textlink="">
      <xdr:nvSpPr>
        <xdr:cNvPr id="1806" name="Text Box 1"/>
        <xdr:cNvSpPr txBox="1">
          <a:spLocks noChangeArrowheads="1"/>
        </xdr:cNvSpPr>
      </xdr:nvSpPr>
      <xdr:spPr bwMode="auto">
        <a:xfrm>
          <a:off x="2962275" y="7715250"/>
          <a:ext cx="76200" cy="200025"/>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0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0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0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1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2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39"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0"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1"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2"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3"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4"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5"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6"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7"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twoCellAnchor editAs="oneCell">
    <xdr:from>
      <xdr:col>2</xdr:col>
      <xdr:colOff>0</xdr:colOff>
      <xdr:row>55</xdr:row>
      <xdr:rowOff>0</xdr:rowOff>
    </xdr:from>
    <xdr:to>
      <xdr:col>2</xdr:col>
      <xdr:colOff>76200</xdr:colOff>
      <xdr:row>56</xdr:row>
      <xdr:rowOff>38100</xdr:rowOff>
    </xdr:to>
    <xdr:sp macro="" textlink="">
      <xdr:nvSpPr>
        <xdr:cNvPr id="1848" name="Text Box 1"/>
        <xdr:cNvSpPr txBox="1">
          <a:spLocks noChangeArrowheads="1"/>
        </xdr:cNvSpPr>
      </xdr:nvSpPr>
      <xdr:spPr bwMode="auto">
        <a:xfrm>
          <a:off x="2962275" y="7877175"/>
          <a:ext cx="76200" cy="3619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47626</xdr:colOff>
      <xdr:row>69</xdr:row>
      <xdr:rowOff>57150</xdr:rowOff>
    </xdr:from>
    <xdr:to>
      <xdr:col>5</xdr:col>
      <xdr:colOff>819150</xdr:colOff>
      <xdr:row>86</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88</xdr:row>
      <xdr:rowOff>19050</xdr:rowOff>
    </xdr:from>
    <xdr:to>
      <xdr:col>5</xdr:col>
      <xdr:colOff>790575</xdr:colOff>
      <xdr:row>102</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104</xdr:row>
      <xdr:rowOff>76200</xdr:rowOff>
    </xdr:from>
    <xdr:to>
      <xdr:col>5</xdr:col>
      <xdr:colOff>819149</xdr:colOff>
      <xdr:row>121</xdr:row>
      <xdr:rowOff>66675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123</xdr:row>
      <xdr:rowOff>57150</xdr:rowOff>
    </xdr:from>
    <xdr:to>
      <xdr:col>5</xdr:col>
      <xdr:colOff>819149</xdr:colOff>
      <xdr:row>140</xdr:row>
      <xdr:rowOff>47625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142</xdr:row>
      <xdr:rowOff>19050</xdr:rowOff>
    </xdr:from>
    <xdr:to>
      <xdr:col>5</xdr:col>
      <xdr:colOff>809625</xdr:colOff>
      <xdr:row>159</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162</xdr:row>
      <xdr:rowOff>28575</xdr:rowOff>
    </xdr:from>
    <xdr:to>
      <xdr:col>5</xdr:col>
      <xdr:colOff>819151</xdr:colOff>
      <xdr:row>178</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9526</xdr:colOff>
      <xdr:row>178</xdr:row>
      <xdr:rowOff>142875</xdr:rowOff>
    </xdr:from>
    <xdr:to>
      <xdr:col>6</xdr:col>
      <xdr:colOff>1</xdr:colOff>
      <xdr:row>193</xdr:row>
      <xdr:rowOff>133350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195</xdr:row>
      <xdr:rowOff>47625</xdr:rowOff>
    </xdr:from>
    <xdr:to>
      <xdr:col>5</xdr:col>
      <xdr:colOff>809625</xdr:colOff>
      <xdr:row>212</xdr:row>
      <xdr:rowOff>38100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214</xdr:row>
      <xdr:rowOff>38100</xdr:rowOff>
    </xdr:from>
    <xdr:to>
      <xdr:col>5</xdr:col>
      <xdr:colOff>800099</xdr:colOff>
      <xdr:row>231</xdr:row>
      <xdr:rowOff>28575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118</xdr:row>
      <xdr:rowOff>38100</xdr:rowOff>
    </xdr:from>
    <xdr:to>
      <xdr:col>5</xdr:col>
      <xdr:colOff>666750</xdr:colOff>
      <xdr:row>135</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133350</xdr:colOff>
      <xdr:row>136</xdr:row>
      <xdr:rowOff>104775</xdr:rowOff>
    </xdr:from>
    <xdr:to>
      <xdr:col>5</xdr:col>
      <xdr:colOff>666750</xdr:colOff>
      <xdr:row>152</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154</xdr:row>
      <xdr:rowOff>0</xdr:rowOff>
    </xdr:from>
    <xdr:to>
      <xdr:col>5</xdr:col>
      <xdr:colOff>676275</xdr:colOff>
      <xdr:row>168</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170</xdr:row>
      <xdr:rowOff>19050</xdr:rowOff>
    </xdr:from>
    <xdr:to>
      <xdr:col>5</xdr:col>
      <xdr:colOff>704850</xdr:colOff>
      <xdr:row>187</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190500</xdr:colOff>
      <xdr:row>189</xdr:row>
      <xdr:rowOff>0</xdr:rowOff>
    </xdr:from>
    <xdr:to>
      <xdr:col>5</xdr:col>
      <xdr:colOff>685800</xdr:colOff>
      <xdr:row>205</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207</xdr:row>
      <xdr:rowOff>47625</xdr:rowOff>
    </xdr:from>
    <xdr:to>
      <xdr:col>5</xdr:col>
      <xdr:colOff>685800</xdr:colOff>
      <xdr:row>224</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225</xdr:row>
      <xdr:rowOff>123825</xdr:rowOff>
    </xdr:from>
    <xdr:to>
      <xdr:col>5</xdr:col>
      <xdr:colOff>676275</xdr:colOff>
      <xdr:row>242</xdr:row>
      <xdr:rowOff>114300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118</xdr:row>
      <xdr:rowOff>38100</xdr:rowOff>
    </xdr:from>
    <xdr:to>
      <xdr:col>5</xdr:col>
      <xdr:colOff>666750</xdr:colOff>
      <xdr:row>135</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133350</xdr:colOff>
      <xdr:row>136</xdr:row>
      <xdr:rowOff>104775</xdr:rowOff>
    </xdr:from>
    <xdr:to>
      <xdr:col>5</xdr:col>
      <xdr:colOff>666750</xdr:colOff>
      <xdr:row>152</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154</xdr:row>
      <xdr:rowOff>0</xdr:rowOff>
    </xdr:from>
    <xdr:to>
      <xdr:col>5</xdr:col>
      <xdr:colOff>676275</xdr:colOff>
      <xdr:row>168</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170</xdr:row>
      <xdr:rowOff>19050</xdr:rowOff>
    </xdr:from>
    <xdr:to>
      <xdr:col>5</xdr:col>
      <xdr:colOff>704850</xdr:colOff>
      <xdr:row>187</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190500</xdr:colOff>
      <xdr:row>189</xdr:row>
      <xdr:rowOff>0</xdr:rowOff>
    </xdr:from>
    <xdr:to>
      <xdr:col>5</xdr:col>
      <xdr:colOff>685800</xdr:colOff>
      <xdr:row>205</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207</xdr:row>
      <xdr:rowOff>47625</xdr:rowOff>
    </xdr:from>
    <xdr:to>
      <xdr:col>5</xdr:col>
      <xdr:colOff>685800</xdr:colOff>
      <xdr:row>224</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225</xdr:row>
      <xdr:rowOff>123825</xdr:rowOff>
    </xdr:from>
    <xdr:to>
      <xdr:col>5</xdr:col>
      <xdr:colOff>676275</xdr:colOff>
      <xdr:row>242</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118</xdr:row>
      <xdr:rowOff>38100</xdr:rowOff>
    </xdr:from>
    <xdr:to>
      <xdr:col>5</xdr:col>
      <xdr:colOff>666750</xdr:colOff>
      <xdr:row>135</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133350</xdr:colOff>
      <xdr:row>136</xdr:row>
      <xdr:rowOff>104775</xdr:rowOff>
    </xdr:from>
    <xdr:to>
      <xdr:col>5</xdr:col>
      <xdr:colOff>666750</xdr:colOff>
      <xdr:row>152</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154</xdr:row>
      <xdr:rowOff>0</xdr:rowOff>
    </xdr:from>
    <xdr:to>
      <xdr:col>5</xdr:col>
      <xdr:colOff>676275</xdr:colOff>
      <xdr:row>168</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170</xdr:row>
      <xdr:rowOff>19050</xdr:rowOff>
    </xdr:from>
    <xdr:to>
      <xdr:col>5</xdr:col>
      <xdr:colOff>704850</xdr:colOff>
      <xdr:row>187</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190500</xdr:colOff>
      <xdr:row>189</xdr:row>
      <xdr:rowOff>0</xdr:rowOff>
    </xdr:from>
    <xdr:to>
      <xdr:col>5</xdr:col>
      <xdr:colOff>685800</xdr:colOff>
      <xdr:row>205</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207</xdr:row>
      <xdr:rowOff>47625</xdr:rowOff>
    </xdr:from>
    <xdr:to>
      <xdr:col>5</xdr:col>
      <xdr:colOff>685800</xdr:colOff>
      <xdr:row>224</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225</xdr:row>
      <xdr:rowOff>123825</xdr:rowOff>
    </xdr:from>
    <xdr:to>
      <xdr:col>5</xdr:col>
      <xdr:colOff>676275</xdr:colOff>
      <xdr:row>242</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171450</xdr:colOff>
      <xdr:row>68</xdr:row>
      <xdr:rowOff>57150</xdr:rowOff>
    </xdr:from>
    <xdr:to>
      <xdr:col>5</xdr:col>
      <xdr:colOff>676275</xdr:colOff>
      <xdr:row>83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85</xdr:row>
      <xdr:rowOff>19050</xdr:rowOff>
    </xdr:from>
    <xdr:to>
      <xdr:col>5</xdr:col>
      <xdr:colOff>657224</xdr:colOff>
      <xdr:row>100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123824</xdr:colOff>
      <xdr:row>104</xdr:row>
      <xdr:rowOff>12700</xdr:rowOff>
    </xdr:from>
    <xdr:to>
      <xdr:col>5</xdr:col>
      <xdr:colOff>485774</xdr:colOff>
      <xdr:row>119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47625</xdr:colOff>
      <xdr:row>120</xdr:row>
      <xdr:rowOff>142875</xdr:rowOff>
    </xdr:from>
    <xdr:to>
      <xdr:col>5</xdr:col>
      <xdr:colOff>552450</xdr:colOff>
      <xdr:row>137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142875</xdr:colOff>
      <xdr:row>139</xdr:row>
      <xdr:rowOff>152400</xdr:rowOff>
    </xdr:from>
    <xdr:to>
      <xdr:col>5</xdr:col>
      <xdr:colOff>590550</xdr:colOff>
      <xdr:row>155</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133350</xdr:colOff>
      <xdr:row>157</xdr:row>
      <xdr:rowOff>28575</xdr:rowOff>
    </xdr:from>
    <xdr:to>
      <xdr:col>5</xdr:col>
      <xdr:colOff>600075</xdr:colOff>
      <xdr:row>171</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161925</xdr:colOff>
      <xdr:row>172</xdr:row>
      <xdr:rowOff>123825</xdr:rowOff>
    </xdr:from>
    <xdr:to>
      <xdr:col>5</xdr:col>
      <xdr:colOff>638175</xdr:colOff>
      <xdr:row>189</xdr:row>
      <xdr:rowOff>114300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152400</xdr:colOff>
      <xdr:row>190</xdr:row>
      <xdr:rowOff>66675</xdr:rowOff>
    </xdr:from>
    <xdr:to>
      <xdr:col>5</xdr:col>
      <xdr:colOff>647700</xdr:colOff>
      <xdr:row>207</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161925</xdr:colOff>
      <xdr:row>208</xdr:row>
      <xdr:rowOff>114300</xdr:rowOff>
    </xdr:from>
    <xdr:to>
      <xdr:col>5</xdr:col>
      <xdr:colOff>638175</xdr:colOff>
      <xdr:row>225</xdr:row>
      <xdr:rowOff>104775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226</xdr:row>
      <xdr:rowOff>142875</xdr:rowOff>
    </xdr:from>
    <xdr:to>
      <xdr:col>5</xdr:col>
      <xdr:colOff>628650</xdr:colOff>
      <xdr:row>243</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171450</xdr:colOff>
      <xdr:row>66</xdr:row>
      <xdr:rowOff>57150</xdr:rowOff>
    </xdr:from>
    <xdr:to>
      <xdr:col>5</xdr:col>
      <xdr:colOff>676275</xdr:colOff>
      <xdr:row>81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200024</xdr:colOff>
      <xdr:row>83</xdr:row>
      <xdr:rowOff>19050</xdr:rowOff>
    </xdr:from>
    <xdr:to>
      <xdr:col>5</xdr:col>
      <xdr:colOff>657224</xdr:colOff>
      <xdr:row>98</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200024</xdr:colOff>
      <xdr:row>100</xdr:row>
      <xdr:rowOff>69850</xdr:rowOff>
    </xdr:from>
    <xdr:to>
      <xdr:col>5</xdr:col>
      <xdr:colOff>561974</xdr:colOff>
      <xdr:row>115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xdr:colOff>
      <xdr:row>118</xdr:row>
      <xdr:rowOff>38100</xdr:rowOff>
    </xdr:from>
    <xdr:to>
      <xdr:col>5</xdr:col>
      <xdr:colOff>666750</xdr:colOff>
      <xdr:row>135</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133350</xdr:colOff>
      <xdr:row>136</xdr:row>
      <xdr:rowOff>104775</xdr:rowOff>
    </xdr:from>
    <xdr:to>
      <xdr:col>5</xdr:col>
      <xdr:colOff>666750</xdr:colOff>
      <xdr:row>152</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154</xdr:row>
      <xdr:rowOff>0</xdr:rowOff>
    </xdr:from>
    <xdr:to>
      <xdr:col>5</xdr:col>
      <xdr:colOff>676275</xdr:colOff>
      <xdr:row>168</xdr:row>
      <xdr:rowOff>38100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152400</xdr:colOff>
      <xdr:row>170</xdr:row>
      <xdr:rowOff>19050</xdr:rowOff>
    </xdr:from>
    <xdr:to>
      <xdr:col>5</xdr:col>
      <xdr:colOff>704850</xdr:colOff>
      <xdr:row>187</xdr:row>
      <xdr:rowOff>9525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190500</xdr:colOff>
      <xdr:row>189</xdr:row>
      <xdr:rowOff>0</xdr:rowOff>
    </xdr:from>
    <xdr:to>
      <xdr:col>5</xdr:col>
      <xdr:colOff>685800</xdr:colOff>
      <xdr:row>205</xdr:row>
      <xdr:rowOff>152400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152400</xdr:colOff>
      <xdr:row>207</xdr:row>
      <xdr:rowOff>47625</xdr:rowOff>
    </xdr:from>
    <xdr:to>
      <xdr:col>5</xdr:col>
      <xdr:colOff>685800</xdr:colOff>
      <xdr:row>224</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142875</xdr:colOff>
      <xdr:row>225</xdr:row>
      <xdr:rowOff>123825</xdr:rowOff>
    </xdr:from>
    <xdr:to>
      <xdr:col>5</xdr:col>
      <xdr:colOff>676275</xdr:colOff>
      <xdr:row>242</xdr:row>
      <xdr:rowOff>114300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152400</xdr:colOff>
      <xdr:row>57</xdr:row>
      <xdr:rowOff>152400</xdr:rowOff>
    </xdr:from>
    <xdr:to>
      <xdr:col>6</xdr:col>
      <xdr:colOff>390524</xdr:colOff>
      <xdr:row>74</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139701</xdr:colOff>
      <xdr:row>77</xdr:row>
      <xdr:rowOff>22225</xdr:rowOff>
    </xdr:from>
    <xdr:to>
      <xdr:col>6</xdr:col>
      <xdr:colOff>454026</xdr:colOff>
      <xdr:row>91</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139701</xdr:colOff>
      <xdr:row>94</xdr:row>
      <xdr:rowOff>25400</xdr:rowOff>
    </xdr:from>
    <xdr:to>
      <xdr:col>6</xdr:col>
      <xdr:colOff>473076</xdr:colOff>
      <xdr:row>107</xdr:row>
      <xdr:rowOff>82550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111</xdr:row>
      <xdr:rowOff>117475</xdr:rowOff>
    </xdr:from>
    <xdr:to>
      <xdr:col>6</xdr:col>
      <xdr:colOff>352425</xdr:colOff>
      <xdr:row>125</xdr:row>
      <xdr:rowOff>142875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129</xdr:row>
      <xdr:rowOff>0</xdr:rowOff>
    </xdr:from>
    <xdr:to>
      <xdr:col>6</xdr:col>
      <xdr:colOff>438150</xdr:colOff>
      <xdr:row>143</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85724</xdr:colOff>
      <xdr:row>145</xdr:row>
      <xdr:rowOff>123825</xdr:rowOff>
    </xdr:from>
    <xdr:to>
      <xdr:col>6</xdr:col>
      <xdr:colOff>428624</xdr:colOff>
      <xdr:row>158</xdr:row>
      <xdr:rowOff>133350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162</xdr:row>
      <xdr:rowOff>104775</xdr:rowOff>
    </xdr:from>
    <xdr:to>
      <xdr:col>6</xdr:col>
      <xdr:colOff>485775</xdr:colOff>
      <xdr:row>185</xdr:row>
      <xdr:rowOff>95250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76200</xdr:colOff>
      <xdr:row>187</xdr:row>
      <xdr:rowOff>104775</xdr:rowOff>
    </xdr:from>
    <xdr:to>
      <xdr:col>6</xdr:col>
      <xdr:colOff>533400</xdr:colOff>
      <xdr:row>203</xdr:row>
      <xdr:rowOff>95250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76200</xdr:colOff>
      <xdr:row>205</xdr:row>
      <xdr:rowOff>28575</xdr:rowOff>
    </xdr:from>
    <xdr:to>
      <xdr:col>6</xdr:col>
      <xdr:colOff>514350</xdr:colOff>
      <xdr:row>219</xdr:row>
      <xdr:rowOff>19050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57150</xdr:colOff>
      <xdr:row>220</xdr:row>
      <xdr:rowOff>28575</xdr:rowOff>
    </xdr:from>
    <xdr:to>
      <xdr:col>6</xdr:col>
      <xdr:colOff>514351</xdr:colOff>
      <xdr:row>237</xdr:row>
      <xdr:rowOff>19050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238</xdr:row>
      <xdr:rowOff>76200</xdr:rowOff>
    </xdr:from>
    <xdr:to>
      <xdr:col>6</xdr:col>
      <xdr:colOff>476251</xdr:colOff>
      <xdr:row>255</xdr:row>
      <xdr:rowOff>66675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76200</xdr:colOff>
      <xdr:row>257</xdr:row>
      <xdr:rowOff>57150</xdr:rowOff>
    </xdr:from>
    <xdr:to>
      <xdr:col>6</xdr:col>
      <xdr:colOff>447676</xdr:colOff>
      <xdr:row>274</xdr:row>
      <xdr:rowOff>47625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85725</xdr:colOff>
      <xdr:row>276</xdr:row>
      <xdr:rowOff>47625</xdr:rowOff>
    </xdr:from>
    <xdr:to>
      <xdr:col>6</xdr:col>
      <xdr:colOff>457201</xdr:colOff>
      <xdr:row>293</xdr:row>
      <xdr:rowOff>38100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0</xdr:colOff>
      <xdr:row>10</xdr:row>
      <xdr:rowOff>76200</xdr:rowOff>
    </xdr:from>
    <xdr:to>
      <xdr:col>7</xdr:col>
      <xdr:colOff>76200</xdr:colOff>
      <xdr:row>10</xdr:row>
      <xdr:rowOff>276225</xdr:rowOff>
    </xdr:to>
    <xdr:sp macro="" textlink="">
      <xdr:nvSpPr>
        <xdr:cNvPr id="5325" name="Text Box 1"/>
        <xdr:cNvSpPr txBox="1">
          <a:spLocks noChangeArrowheads="1"/>
        </xdr:cNvSpPr>
      </xdr:nvSpPr>
      <xdr:spPr bwMode="auto">
        <a:xfrm>
          <a:off x="5000625" y="1323975"/>
          <a:ext cx="76200" cy="200025"/>
        </a:xfrm>
        <a:prstGeom prst="rect">
          <a:avLst/>
        </a:prstGeom>
        <a:noFill/>
        <a:ln w="9525">
          <a:noFill/>
          <a:miter lim="800000"/>
          <a:headEnd/>
          <a:tailEnd/>
        </a:ln>
      </xdr:spPr>
    </xdr:sp>
    <xdr:clientData/>
  </xdr:twoCellAnchor>
  <xdr:twoCellAnchor editAs="oneCell">
    <xdr:from>
      <xdr:col>7</xdr:col>
      <xdr:colOff>0</xdr:colOff>
      <xdr:row>11</xdr:row>
      <xdr:rowOff>76200</xdr:rowOff>
    </xdr:from>
    <xdr:to>
      <xdr:col>7</xdr:col>
      <xdr:colOff>76200</xdr:colOff>
      <xdr:row>11</xdr:row>
      <xdr:rowOff>276225</xdr:rowOff>
    </xdr:to>
    <xdr:sp macro="" textlink="">
      <xdr:nvSpPr>
        <xdr:cNvPr id="5326" name="Text Box 1"/>
        <xdr:cNvSpPr txBox="1">
          <a:spLocks noChangeArrowheads="1"/>
        </xdr:cNvSpPr>
      </xdr:nvSpPr>
      <xdr:spPr bwMode="auto">
        <a:xfrm>
          <a:off x="5000625" y="1952625"/>
          <a:ext cx="76200" cy="200025"/>
        </a:xfrm>
        <a:prstGeom prst="rect">
          <a:avLst/>
        </a:prstGeom>
        <a:noFill/>
        <a:ln w="9525">
          <a:noFill/>
          <a:miter lim="800000"/>
          <a:headEnd/>
          <a:tailEnd/>
        </a:ln>
      </xdr:spPr>
    </xdr:sp>
    <xdr:clientData/>
  </xdr:twoCellAnchor>
  <xdr:twoCellAnchor editAs="oneCell">
    <xdr:from>
      <xdr:col>7</xdr:col>
      <xdr:colOff>0</xdr:colOff>
      <xdr:row>12</xdr:row>
      <xdr:rowOff>76200</xdr:rowOff>
    </xdr:from>
    <xdr:to>
      <xdr:col>7</xdr:col>
      <xdr:colOff>76200</xdr:colOff>
      <xdr:row>12</xdr:row>
      <xdr:rowOff>276225</xdr:rowOff>
    </xdr:to>
    <xdr:sp macro="" textlink="">
      <xdr:nvSpPr>
        <xdr:cNvPr id="5327" name="Text Box 1"/>
        <xdr:cNvSpPr txBox="1">
          <a:spLocks noChangeArrowheads="1"/>
        </xdr:cNvSpPr>
      </xdr:nvSpPr>
      <xdr:spPr bwMode="auto">
        <a:xfrm>
          <a:off x="5000625" y="25812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2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3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8"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49"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0"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1"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2"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3"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4"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5"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6"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13</xdr:row>
      <xdr:rowOff>200025</xdr:rowOff>
    </xdr:to>
    <xdr:sp macro="" textlink="">
      <xdr:nvSpPr>
        <xdr:cNvPr id="5357" name="Text Box 1"/>
        <xdr:cNvSpPr txBox="1">
          <a:spLocks noChangeArrowheads="1"/>
        </xdr:cNvSpPr>
      </xdr:nvSpPr>
      <xdr:spPr bwMode="auto">
        <a:xfrm>
          <a:off x="5000625" y="3133725"/>
          <a:ext cx="76200" cy="200025"/>
        </a:xfrm>
        <a:prstGeom prst="rect">
          <a:avLst/>
        </a:prstGeom>
        <a:noFill/>
        <a:ln w="9525">
          <a:noFill/>
          <a:miter lim="800000"/>
          <a:headEnd/>
          <a:tailEnd/>
        </a:ln>
      </xdr:spPr>
    </xdr:sp>
    <xdr:clientData/>
  </xdr:twoCellAnchor>
  <xdr:twoCellAnchor editAs="oneCell">
    <xdr:from>
      <xdr:col>7</xdr:col>
      <xdr:colOff>0</xdr:colOff>
      <xdr:row>13</xdr:row>
      <xdr:rowOff>76200</xdr:rowOff>
    </xdr:from>
    <xdr:to>
      <xdr:col>7</xdr:col>
      <xdr:colOff>76200</xdr:colOff>
      <xdr:row>13</xdr:row>
      <xdr:rowOff>276225</xdr:rowOff>
    </xdr:to>
    <xdr:sp macro="" textlink="">
      <xdr:nvSpPr>
        <xdr:cNvPr id="5358" name="Text Box 1"/>
        <xdr:cNvSpPr txBox="1">
          <a:spLocks noChangeArrowheads="1"/>
        </xdr:cNvSpPr>
      </xdr:nvSpPr>
      <xdr:spPr bwMode="auto">
        <a:xfrm>
          <a:off x="5000625" y="3209925"/>
          <a:ext cx="76200" cy="2000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selection activeCell="Q10" sqref="Q10"/>
    </sheetView>
  </sheetViews>
  <sheetFormatPr defaultRowHeight="13.2" x14ac:dyDescent="0.25"/>
  <cols>
    <col min="1" max="1" width="6.88671875" customWidth="1"/>
    <col min="4" max="4" width="25.109375" customWidth="1"/>
    <col min="5" max="5" width="18.6640625" hidden="1" customWidth="1"/>
    <col min="6" max="6" width="1.6640625" customWidth="1"/>
    <col min="7" max="7" width="11.109375" customWidth="1"/>
    <col min="10" max="10" width="6.88671875" customWidth="1"/>
    <col min="11" max="15" width="9.109375" hidden="1" customWidth="1"/>
  </cols>
  <sheetData>
    <row r="1" spans="1:16" ht="28.5" customHeight="1" x14ac:dyDescent="0.25">
      <c r="A1" s="141" t="s">
        <v>73</v>
      </c>
      <c r="B1" s="141"/>
      <c r="C1" s="141"/>
      <c r="D1" s="141"/>
      <c r="E1" s="1"/>
      <c r="F1" s="1"/>
      <c r="G1" s="1"/>
      <c r="H1" s="1"/>
      <c r="I1" s="1"/>
      <c r="J1" s="1"/>
      <c r="K1" s="1"/>
      <c r="L1" s="1"/>
      <c r="M1" s="1"/>
      <c r="N1" s="1"/>
      <c r="O1" s="1"/>
    </row>
    <row r="2" spans="1:16" ht="18" customHeight="1" x14ac:dyDescent="0.25">
      <c r="A2" s="167" t="s">
        <v>81</v>
      </c>
      <c r="B2" s="168"/>
      <c r="C2" s="168"/>
      <c r="D2" s="168"/>
      <c r="E2" s="168"/>
      <c r="F2" s="168"/>
      <c r="G2" s="168"/>
      <c r="H2" s="168"/>
      <c r="I2" s="168"/>
      <c r="J2" s="169"/>
      <c r="K2" s="25"/>
      <c r="L2" s="25"/>
      <c r="M2" s="25"/>
      <c r="N2" s="25"/>
      <c r="O2" s="78"/>
      <c r="P2" s="26"/>
    </row>
    <row r="3" spans="1:16" x14ac:dyDescent="0.25">
      <c r="A3" s="144" t="s">
        <v>76</v>
      </c>
      <c r="B3" s="139" t="s">
        <v>75</v>
      </c>
      <c r="C3" s="139"/>
      <c r="D3" s="139"/>
      <c r="E3" s="139"/>
      <c r="F3" s="71"/>
      <c r="G3" s="149" t="s">
        <v>36</v>
      </c>
      <c r="H3" s="149"/>
      <c r="I3" s="149"/>
      <c r="J3" s="149"/>
      <c r="K3" s="150"/>
      <c r="L3" s="150"/>
      <c r="M3" s="150"/>
      <c r="N3" s="150"/>
      <c r="O3" s="151"/>
      <c r="P3" s="26"/>
    </row>
    <row r="4" spans="1:16" x14ac:dyDescent="0.25">
      <c r="A4" s="148"/>
      <c r="B4" s="140"/>
      <c r="C4" s="140"/>
      <c r="D4" s="140"/>
      <c r="E4" s="140"/>
      <c r="F4" s="72"/>
      <c r="G4" s="73" t="s">
        <v>15</v>
      </c>
      <c r="H4" s="152" t="s">
        <v>92</v>
      </c>
      <c r="I4" s="153"/>
      <c r="J4" s="153"/>
      <c r="K4" s="154"/>
      <c r="L4" s="154"/>
      <c r="M4" s="154"/>
      <c r="N4" s="154"/>
      <c r="O4" s="155"/>
      <c r="P4" s="26"/>
    </row>
    <row r="5" spans="1:16" x14ac:dyDescent="0.25">
      <c r="A5" s="148"/>
      <c r="B5" s="140"/>
      <c r="C5" s="140"/>
      <c r="D5" s="140"/>
      <c r="E5" s="140"/>
      <c r="F5" s="72"/>
      <c r="G5" s="73" t="s">
        <v>14</v>
      </c>
      <c r="H5" s="152" t="s">
        <v>93</v>
      </c>
      <c r="I5" s="153"/>
      <c r="J5" s="153"/>
      <c r="K5" s="154"/>
      <c r="L5" s="154"/>
      <c r="M5" s="154"/>
      <c r="N5" s="154"/>
      <c r="O5" s="155"/>
      <c r="P5" s="26"/>
    </row>
    <row r="6" spans="1:16" x14ac:dyDescent="0.25">
      <c r="A6" s="148"/>
      <c r="B6" s="140"/>
      <c r="C6" s="140"/>
      <c r="D6" s="140"/>
      <c r="E6" s="140"/>
      <c r="F6" s="72"/>
      <c r="G6" s="79" t="s">
        <v>4</v>
      </c>
      <c r="H6" s="156" t="s">
        <v>94</v>
      </c>
      <c r="I6" s="156"/>
      <c r="J6" s="156"/>
      <c r="K6" s="156"/>
      <c r="L6" s="156"/>
      <c r="M6" s="156"/>
      <c r="N6" s="156"/>
      <c r="O6" s="156"/>
      <c r="P6" s="26"/>
    </row>
    <row r="7" spans="1:16" ht="26.4" x14ac:dyDescent="0.25">
      <c r="A7" s="145"/>
      <c r="B7" s="146"/>
      <c r="C7" s="146"/>
      <c r="D7" s="146"/>
      <c r="E7" s="146"/>
      <c r="F7" s="74"/>
      <c r="G7" s="73" t="s">
        <v>74</v>
      </c>
      <c r="H7" s="157" t="s">
        <v>95</v>
      </c>
      <c r="I7" s="158"/>
      <c r="J7" s="158"/>
      <c r="K7" s="159"/>
      <c r="L7" s="159"/>
      <c r="M7" s="159"/>
      <c r="N7" s="159"/>
      <c r="O7" s="160"/>
      <c r="P7" s="26"/>
    </row>
    <row r="8" spans="1:16" ht="66" customHeight="1" x14ac:dyDescent="0.25">
      <c r="A8" s="83" t="s">
        <v>77</v>
      </c>
      <c r="B8" s="147" t="s">
        <v>78</v>
      </c>
      <c r="C8" s="147"/>
      <c r="D8" s="147"/>
      <c r="E8" s="147"/>
      <c r="F8" s="69"/>
      <c r="G8" s="70" t="s">
        <v>1</v>
      </c>
      <c r="H8" s="136">
        <v>5</v>
      </c>
      <c r="I8" s="137"/>
      <c r="J8" s="138"/>
      <c r="K8" s="25"/>
      <c r="L8" s="25"/>
      <c r="M8" s="25"/>
      <c r="N8" s="25"/>
      <c r="O8" s="78"/>
    </row>
    <row r="9" spans="1:16" ht="39.75" customHeight="1" x14ac:dyDescent="0.25">
      <c r="A9" s="84" t="s">
        <v>79</v>
      </c>
      <c r="B9" s="147" t="s">
        <v>102</v>
      </c>
      <c r="C9" s="147"/>
      <c r="D9" s="147"/>
      <c r="E9" s="80"/>
      <c r="F9" s="81"/>
      <c r="G9" s="82" t="s">
        <v>100</v>
      </c>
      <c r="H9" s="152" t="s">
        <v>103</v>
      </c>
      <c r="I9" s="161"/>
      <c r="J9" s="162"/>
      <c r="K9" s="25"/>
      <c r="L9" s="25"/>
      <c r="M9" s="25"/>
      <c r="N9" s="25"/>
      <c r="O9" s="78"/>
    </row>
    <row r="10" spans="1:16" x14ac:dyDescent="0.25">
      <c r="A10" s="142" t="s">
        <v>80</v>
      </c>
      <c r="B10" s="139" t="s">
        <v>96</v>
      </c>
      <c r="C10" s="139"/>
      <c r="D10" s="139"/>
      <c r="E10" s="139"/>
      <c r="F10" s="68"/>
      <c r="G10" s="37" t="s">
        <v>7</v>
      </c>
      <c r="H10" s="38">
        <v>1</v>
      </c>
      <c r="I10" s="76"/>
      <c r="J10" s="77"/>
      <c r="K10" s="25"/>
      <c r="L10" s="25"/>
      <c r="M10" s="25"/>
      <c r="N10" s="25"/>
      <c r="O10" s="78"/>
    </row>
    <row r="11" spans="1:16" x14ac:dyDescent="0.25">
      <c r="A11" s="143"/>
      <c r="B11" s="140"/>
      <c r="C11" s="140"/>
      <c r="D11" s="140"/>
      <c r="E11" s="140"/>
      <c r="F11" s="67"/>
      <c r="G11" s="37" t="s">
        <v>45</v>
      </c>
      <c r="H11" s="38" t="s">
        <v>37</v>
      </c>
      <c r="I11" s="25"/>
      <c r="J11" s="78"/>
      <c r="K11" s="25"/>
      <c r="L11" s="25"/>
      <c r="M11" s="25"/>
      <c r="N11" s="25"/>
      <c r="O11" s="78"/>
    </row>
    <row r="12" spans="1:16" ht="16.5" customHeight="1" x14ac:dyDescent="0.25">
      <c r="A12" s="143"/>
      <c r="B12" s="140"/>
      <c r="C12" s="140"/>
      <c r="D12" s="140"/>
      <c r="E12" s="140"/>
      <c r="F12" s="67"/>
      <c r="G12" s="37" t="s">
        <v>44</v>
      </c>
      <c r="H12" s="38" t="str">
        <f t="shared" ref="H12" si="0">IF(Month="","",IF(Month="Jan","Quarter1",IF(Month="Feb","Quarter1",IF(Month="Mar","Quarter1",IF(Month="Apr","Quarter2",IF(Month="May","Quarter2",IF(Month="Jun","Quarter2",IF(Month="July","Quarter3",IF(Month="Aug","Quarter3",IF(Month="Aug","Quarter3",IF(Month="Sept","Quarter3",IF(Month="Oct","Quarter4",IF(Month="Nov","Quarter4",IF(Month="Dec","Quarter4"))))))))))))))</f>
        <v/>
      </c>
      <c r="I12" s="25"/>
      <c r="J12" s="78"/>
      <c r="K12" s="25"/>
      <c r="L12" s="25"/>
      <c r="M12" s="25"/>
      <c r="N12" s="25"/>
      <c r="O12" s="78"/>
    </row>
    <row r="13" spans="1:16" ht="12.75" customHeight="1" x14ac:dyDescent="0.25">
      <c r="A13" s="144" t="s">
        <v>99</v>
      </c>
      <c r="B13" s="139" t="s">
        <v>88</v>
      </c>
      <c r="C13" s="139"/>
      <c r="D13" s="139"/>
      <c r="E13" s="139"/>
      <c r="F13" s="139"/>
      <c r="G13" s="139"/>
      <c r="H13" s="139"/>
      <c r="I13" s="139"/>
      <c r="J13" s="176"/>
      <c r="K13" s="25"/>
      <c r="L13" s="25"/>
      <c r="M13" s="25"/>
      <c r="N13" s="25"/>
      <c r="O13" s="78"/>
    </row>
    <row r="14" spans="1:16" ht="17.25" customHeight="1" x14ac:dyDescent="0.25">
      <c r="A14" s="145"/>
      <c r="B14" s="146"/>
      <c r="C14" s="146"/>
      <c r="D14" s="146"/>
      <c r="E14" s="146"/>
      <c r="F14" s="146"/>
      <c r="G14" s="146"/>
      <c r="H14" s="146"/>
      <c r="I14" s="146"/>
      <c r="J14" s="177"/>
      <c r="K14" s="25"/>
      <c r="L14" s="25"/>
      <c r="M14" s="25"/>
      <c r="N14" s="25"/>
      <c r="O14" s="78"/>
    </row>
    <row r="15" spans="1:16" x14ac:dyDescent="0.25">
      <c r="A15" s="1"/>
      <c r="B15" s="1"/>
      <c r="C15" s="1"/>
      <c r="D15" s="1"/>
      <c r="E15" s="1"/>
      <c r="F15" s="1"/>
      <c r="G15" s="1"/>
      <c r="H15" s="1"/>
      <c r="I15" s="1"/>
      <c r="J15" s="1"/>
      <c r="K15" s="1"/>
      <c r="L15" s="1"/>
      <c r="M15" s="1"/>
      <c r="N15" s="1"/>
      <c r="O15" s="1"/>
    </row>
    <row r="16" spans="1:16" ht="21" customHeight="1" x14ac:dyDescent="0.25">
      <c r="A16" s="170" t="s">
        <v>82</v>
      </c>
      <c r="B16" s="171"/>
      <c r="C16" s="171"/>
      <c r="D16" s="171"/>
      <c r="E16" s="171"/>
      <c r="F16" s="171"/>
      <c r="G16" s="171"/>
      <c r="H16" s="171"/>
      <c r="I16" s="171"/>
      <c r="J16" s="172"/>
      <c r="K16" s="1"/>
      <c r="L16" s="1"/>
      <c r="M16" s="1"/>
      <c r="N16" s="1"/>
      <c r="O16" s="1"/>
    </row>
    <row r="17" spans="1:10" s="24" customFormat="1" ht="33" customHeight="1" x14ac:dyDescent="0.25">
      <c r="A17" s="178" t="s">
        <v>83</v>
      </c>
      <c r="B17" s="147"/>
      <c r="C17" s="147"/>
      <c r="D17" s="147"/>
      <c r="E17" s="147"/>
      <c r="F17" s="147"/>
      <c r="G17" s="147"/>
      <c r="H17" s="147"/>
      <c r="I17" s="147"/>
      <c r="J17" s="179"/>
    </row>
    <row r="18" spans="1:10" s="24" customFormat="1" ht="33" customHeight="1" x14ac:dyDescent="0.25">
      <c r="A18" s="178" t="s">
        <v>13</v>
      </c>
      <c r="B18" s="147"/>
      <c r="C18" s="147"/>
      <c r="D18" s="147"/>
      <c r="E18" s="147"/>
      <c r="F18" s="147"/>
      <c r="G18" s="147"/>
      <c r="H18" s="147"/>
      <c r="I18" s="147"/>
      <c r="J18" s="179"/>
    </row>
    <row r="19" spans="1:10" s="24" customFormat="1" ht="29.25" customHeight="1" x14ac:dyDescent="0.25">
      <c r="A19" s="178" t="s">
        <v>84</v>
      </c>
      <c r="B19" s="147"/>
      <c r="C19" s="147"/>
      <c r="D19" s="147"/>
      <c r="E19" s="147"/>
      <c r="F19" s="147"/>
      <c r="G19" s="147"/>
      <c r="H19" s="147"/>
      <c r="I19" s="147"/>
      <c r="J19" s="179"/>
    </row>
    <row r="20" spans="1:10" s="24" customFormat="1" ht="26.25" customHeight="1" x14ac:dyDescent="0.25">
      <c r="A20" s="178" t="s">
        <v>86</v>
      </c>
      <c r="B20" s="147"/>
      <c r="C20" s="147"/>
      <c r="D20" s="147"/>
      <c r="E20" s="147"/>
      <c r="F20" s="147"/>
      <c r="G20" s="147"/>
      <c r="H20" s="147"/>
      <c r="I20" s="147"/>
      <c r="J20" s="179"/>
    </row>
    <row r="21" spans="1:10" s="24" customFormat="1" ht="29.25" customHeight="1" x14ac:dyDescent="0.25">
      <c r="A21" s="180" t="s">
        <v>87</v>
      </c>
      <c r="B21" s="181"/>
      <c r="C21" s="181"/>
      <c r="D21" s="181"/>
      <c r="E21" s="181"/>
      <c r="F21" s="181"/>
      <c r="G21" s="181"/>
      <c r="H21" s="181"/>
      <c r="I21" s="181"/>
      <c r="J21" s="182"/>
    </row>
    <row r="22" spans="1:10" x14ac:dyDescent="0.25">
      <c r="A22" s="24"/>
    </row>
    <row r="23" spans="1:10" ht="15" customHeight="1" x14ac:dyDescent="0.25">
      <c r="A23" s="167" t="s">
        <v>85</v>
      </c>
      <c r="B23" s="168"/>
      <c r="C23" s="168"/>
      <c r="D23" s="168"/>
      <c r="E23" s="168"/>
      <c r="F23" s="168"/>
      <c r="G23" s="168"/>
      <c r="H23" s="168"/>
      <c r="I23" s="168"/>
      <c r="J23" s="169"/>
    </row>
    <row r="24" spans="1:10" ht="56.25" customHeight="1" x14ac:dyDescent="0.25">
      <c r="A24" s="178" t="s">
        <v>98</v>
      </c>
      <c r="B24" s="147"/>
      <c r="C24" s="147"/>
      <c r="D24" s="147"/>
      <c r="E24" s="147"/>
      <c r="F24" s="147"/>
      <c r="G24" s="147"/>
      <c r="H24" s="147"/>
      <c r="I24" s="147"/>
      <c r="J24" s="179"/>
    </row>
    <row r="25" spans="1:10" ht="38.25" customHeight="1" x14ac:dyDescent="0.25">
      <c r="A25" s="178" t="s">
        <v>89</v>
      </c>
      <c r="B25" s="147"/>
      <c r="C25" s="147"/>
      <c r="D25" s="147"/>
      <c r="E25" s="147"/>
      <c r="F25" s="147"/>
      <c r="G25" s="147"/>
      <c r="H25" s="147"/>
      <c r="I25" s="147"/>
      <c r="J25" s="179"/>
    </row>
    <row r="27" spans="1:10" s="75" customFormat="1" ht="13.8" x14ac:dyDescent="0.25">
      <c r="A27" s="133" t="s">
        <v>90</v>
      </c>
      <c r="B27" s="134"/>
      <c r="C27" s="134"/>
      <c r="D27" s="134"/>
      <c r="E27" s="134"/>
      <c r="F27" s="134"/>
      <c r="G27" s="134"/>
      <c r="H27" s="134"/>
      <c r="I27" s="134"/>
      <c r="J27" s="135"/>
    </row>
    <row r="28" spans="1:10" ht="14.4" x14ac:dyDescent="0.3">
      <c r="A28" s="173" t="s">
        <v>91</v>
      </c>
      <c r="B28" s="174"/>
      <c r="C28" s="174"/>
      <c r="D28" s="174"/>
      <c r="E28" s="174"/>
      <c r="F28" s="174"/>
      <c r="G28" s="174"/>
      <c r="H28" s="174"/>
      <c r="I28" s="174"/>
      <c r="J28" s="175"/>
    </row>
    <row r="29" spans="1:10" ht="14.4" x14ac:dyDescent="0.3">
      <c r="A29" s="164" t="s">
        <v>97</v>
      </c>
      <c r="B29" s="165"/>
      <c r="C29" s="165"/>
      <c r="D29" s="165"/>
      <c r="E29" s="165"/>
      <c r="F29" s="165"/>
      <c r="G29" s="165"/>
      <c r="H29" s="165"/>
      <c r="I29" s="165"/>
      <c r="J29" s="166"/>
    </row>
    <row r="30" spans="1:10" ht="14.4" x14ac:dyDescent="0.3">
      <c r="A30" s="163"/>
      <c r="B30" s="163"/>
      <c r="C30" s="163"/>
      <c r="D30" s="163"/>
      <c r="E30" s="163"/>
      <c r="F30" s="163"/>
      <c r="G30" s="163"/>
      <c r="H30" s="163"/>
      <c r="I30" s="163"/>
      <c r="J30" s="163"/>
    </row>
    <row r="31" spans="1:10" ht="14.4" x14ac:dyDescent="0.3">
      <c r="A31" s="163"/>
      <c r="B31" s="163"/>
      <c r="C31" s="163"/>
      <c r="D31" s="163"/>
      <c r="E31" s="163"/>
      <c r="F31" s="163"/>
      <c r="G31" s="163"/>
      <c r="H31" s="163"/>
      <c r="I31" s="163"/>
      <c r="J31" s="163"/>
    </row>
    <row r="32" spans="1:10" ht="14.4" x14ac:dyDescent="0.3">
      <c r="A32" s="163"/>
      <c r="B32" s="163"/>
      <c r="C32" s="163"/>
      <c r="D32" s="163"/>
      <c r="E32" s="163"/>
      <c r="F32" s="163"/>
      <c r="G32" s="163"/>
      <c r="H32" s="163"/>
      <c r="I32" s="163"/>
      <c r="J32" s="163"/>
    </row>
  </sheetData>
  <mergeCells count="32">
    <mergeCell ref="A32:J32"/>
    <mergeCell ref="A29:J29"/>
    <mergeCell ref="A2:J2"/>
    <mergeCell ref="A16:J16"/>
    <mergeCell ref="A23:J23"/>
    <mergeCell ref="A28:J28"/>
    <mergeCell ref="A30:J30"/>
    <mergeCell ref="A31:J31"/>
    <mergeCell ref="B13:J14"/>
    <mergeCell ref="A17:J17"/>
    <mergeCell ref="A19:J19"/>
    <mergeCell ref="A18:J18"/>
    <mergeCell ref="A20:J20"/>
    <mergeCell ref="A21:J21"/>
    <mergeCell ref="A24:J24"/>
    <mergeCell ref="A25:J25"/>
    <mergeCell ref="A27:J27"/>
    <mergeCell ref="H8:J8"/>
    <mergeCell ref="B10:E12"/>
    <mergeCell ref="A1:D1"/>
    <mergeCell ref="A10:A12"/>
    <mergeCell ref="A13:A14"/>
    <mergeCell ref="B3:E7"/>
    <mergeCell ref="B8:E8"/>
    <mergeCell ref="A3:A7"/>
    <mergeCell ref="G3:O3"/>
    <mergeCell ref="H4:O4"/>
    <mergeCell ref="H5:O5"/>
    <mergeCell ref="H6:O6"/>
    <mergeCell ref="H7:O7"/>
    <mergeCell ref="B9:D9"/>
    <mergeCell ref="H9:J9"/>
  </mergeCells>
  <dataValidations count="1">
    <dataValidation type="list" allowBlank="1" showInputMessage="1" showErrorMessage="1" sqref="H11">
      <formula1>"Jan, Feb, Mar, Apr, May, Jun, July, Aug, Sept, Oct, Nov, Dec"</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H57"/>
  <sheetViews>
    <sheetView tabSelected="1" zoomScaleNormal="100" workbookViewId="0">
      <selection activeCell="C19" sqref="C19"/>
    </sheetView>
  </sheetViews>
  <sheetFormatPr defaultColWidth="9.109375" defaultRowHeight="13.2" x14ac:dyDescent="0.25"/>
  <cols>
    <col min="1" max="1" width="3.6640625" style="6" customWidth="1"/>
    <col min="2" max="2" width="40.6640625" style="51" customWidth="1"/>
    <col min="3" max="3" width="9.88671875" style="6" customWidth="1"/>
    <col min="4" max="12" width="9.6640625" style="6" customWidth="1"/>
    <col min="13" max="13" width="9.6640625" style="130" customWidth="1"/>
    <col min="14" max="256" width="9.6640625" style="6" customWidth="1"/>
    <col min="257" max="16384" width="9.109375" style="123"/>
  </cols>
  <sheetData>
    <row r="1" spans="1:502" s="98" customFormat="1" ht="14.25" customHeight="1" x14ac:dyDescent="0.2">
      <c r="A1" s="96"/>
      <c r="B1" s="201" t="s">
        <v>36</v>
      </c>
      <c r="C1" s="201"/>
      <c r="D1" s="201"/>
      <c r="E1" s="201"/>
      <c r="F1" s="201"/>
      <c r="G1" s="201"/>
      <c r="H1" s="202"/>
      <c r="I1" s="202"/>
      <c r="J1" s="202"/>
      <c r="K1" s="202"/>
      <c r="L1" s="202"/>
      <c r="M1" s="8"/>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row>
    <row r="2" spans="1:502" s="98" customFormat="1" ht="15" customHeight="1" x14ac:dyDescent="0.25">
      <c r="A2" s="99"/>
      <c r="B2" s="100" t="s">
        <v>15</v>
      </c>
      <c r="C2" s="195" t="s">
        <v>92</v>
      </c>
      <c r="D2" s="191"/>
      <c r="E2" s="191"/>
      <c r="F2" s="189"/>
      <c r="G2" s="189"/>
      <c r="H2" s="189"/>
      <c r="I2" s="189"/>
      <c r="J2" s="189"/>
      <c r="K2" s="189"/>
      <c r="L2" s="190"/>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row>
    <row r="3" spans="1:502" s="98" customFormat="1" ht="15" customHeight="1" x14ac:dyDescent="0.25">
      <c r="A3" s="99"/>
      <c r="B3" s="100" t="s">
        <v>14</v>
      </c>
      <c r="C3" s="195" t="s">
        <v>93</v>
      </c>
      <c r="D3" s="191"/>
      <c r="E3" s="191"/>
      <c r="F3" s="189"/>
      <c r="G3" s="189"/>
      <c r="H3" s="189"/>
      <c r="I3" s="189"/>
      <c r="J3" s="189"/>
      <c r="K3" s="189"/>
      <c r="L3" s="190"/>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row>
    <row r="4" spans="1:502" s="98" customFormat="1" ht="15" customHeight="1" x14ac:dyDescent="0.25">
      <c r="A4" s="99"/>
      <c r="B4" s="101" t="s">
        <v>4</v>
      </c>
      <c r="C4" s="203" t="s">
        <v>94</v>
      </c>
      <c r="D4" s="203"/>
      <c r="E4" s="203"/>
      <c r="F4" s="203"/>
      <c r="G4" s="203"/>
      <c r="H4" s="203"/>
      <c r="I4" s="203"/>
      <c r="J4" s="203"/>
      <c r="K4" s="203"/>
      <c r="L4" s="203"/>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97"/>
      <c r="DP4" s="97"/>
      <c r="DQ4" s="97"/>
      <c r="DR4" s="97"/>
      <c r="DS4" s="97"/>
      <c r="DT4" s="97"/>
      <c r="DU4" s="97"/>
      <c r="DV4" s="97"/>
      <c r="DW4" s="97"/>
      <c r="DX4" s="97"/>
      <c r="DY4" s="97"/>
      <c r="DZ4" s="97"/>
      <c r="EA4" s="97"/>
      <c r="EB4" s="97"/>
      <c r="EC4" s="97"/>
      <c r="ED4" s="97"/>
      <c r="EE4" s="97"/>
      <c r="EF4" s="97"/>
      <c r="EG4" s="97"/>
      <c r="EH4" s="97"/>
      <c r="EI4" s="97"/>
      <c r="EJ4" s="97"/>
      <c r="EK4" s="97"/>
      <c r="EL4" s="97"/>
      <c r="EM4" s="97"/>
      <c r="EN4" s="97"/>
      <c r="EO4" s="97"/>
      <c r="EP4" s="97"/>
      <c r="EQ4" s="97"/>
      <c r="ER4" s="97"/>
      <c r="ES4" s="97"/>
      <c r="ET4" s="97"/>
      <c r="EU4" s="97"/>
      <c r="EV4" s="97"/>
      <c r="EW4" s="97"/>
      <c r="EX4" s="97"/>
      <c r="EY4" s="97"/>
      <c r="EZ4" s="97"/>
      <c r="FA4" s="97"/>
      <c r="FB4" s="97"/>
      <c r="FC4" s="9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c r="IR4" s="97"/>
      <c r="IS4" s="97"/>
      <c r="IT4" s="97"/>
      <c r="IU4" s="97"/>
      <c r="IV4" s="97"/>
    </row>
    <row r="5" spans="1:502" s="98" customFormat="1" ht="15" customHeight="1" x14ac:dyDescent="0.25">
      <c r="A5" s="99"/>
      <c r="B5" s="100" t="s">
        <v>74</v>
      </c>
      <c r="C5" s="204" t="s">
        <v>126</v>
      </c>
      <c r="D5" s="205"/>
      <c r="E5" s="205"/>
      <c r="F5" s="206"/>
      <c r="G5" s="206"/>
      <c r="H5" s="206"/>
      <c r="I5" s="206"/>
      <c r="J5" s="206"/>
      <c r="K5" s="206"/>
      <c r="L5" s="20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c r="IR5" s="97"/>
      <c r="IS5" s="97"/>
      <c r="IT5" s="97"/>
      <c r="IU5" s="97"/>
      <c r="IV5" s="97"/>
    </row>
    <row r="6" spans="1:502" s="98" customFormat="1" ht="15" customHeight="1" x14ac:dyDescent="0.25">
      <c r="A6" s="99"/>
      <c r="B6" s="100" t="s">
        <v>1</v>
      </c>
      <c r="C6" s="187"/>
      <c r="D6" s="188"/>
      <c r="E6" s="188"/>
      <c r="F6" s="189"/>
      <c r="G6" s="189"/>
      <c r="H6" s="189"/>
      <c r="I6" s="189"/>
      <c r="J6" s="189"/>
      <c r="K6" s="189"/>
      <c r="L6" s="190"/>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c r="ER6" s="97"/>
      <c r="ES6" s="97"/>
      <c r="ET6" s="97"/>
      <c r="EU6" s="97"/>
      <c r="EV6" s="97"/>
      <c r="EW6" s="97"/>
      <c r="EX6" s="97"/>
      <c r="EY6" s="97"/>
      <c r="EZ6" s="97"/>
      <c r="FA6" s="97"/>
      <c r="FB6" s="97"/>
      <c r="FC6" s="9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c r="IR6" s="97"/>
      <c r="IS6" s="97"/>
      <c r="IT6" s="97"/>
      <c r="IU6" s="97"/>
      <c r="IV6" s="97"/>
    </row>
    <row r="7" spans="1:502" s="98" customFormat="1" ht="15" hidden="1" customHeight="1" x14ac:dyDescent="0.25">
      <c r="A7" s="99"/>
      <c r="B7" s="100" t="s">
        <v>11</v>
      </c>
      <c r="C7" s="183">
        <v>30</v>
      </c>
      <c r="D7" s="184"/>
      <c r="E7" s="184"/>
      <c r="F7" s="185"/>
      <c r="G7" s="186"/>
      <c r="H7" s="186"/>
      <c r="I7" s="186"/>
      <c r="J7" s="186"/>
      <c r="K7" s="186"/>
      <c r="L7" s="186"/>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c r="IR7" s="97"/>
      <c r="IS7" s="97"/>
      <c r="IT7" s="97"/>
      <c r="IU7" s="97"/>
      <c r="IV7" s="97"/>
    </row>
    <row r="8" spans="1:502" s="98" customFormat="1" ht="15" hidden="1" customHeight="1" x14ac:dyDescent="0.25">
      <c r="A8" s="99"/>
      <c r="B8" s="100" t="s">
        <v>17</v>
      </c>
      <c r="C8" s="193">
        <v>5</v>
      </c>
      <c r="D8" s="188"/>
      <c r="E8" s="194"/>
      <c r="F8" s="195" t="s">
        <v>20</v>
      </c>
      <c r="G8" s="196"/>
      <c r="H8" s="197"/>
      <c r="I8" s="198">
        <v>11</v>
      </c>
      <c r="J8" s="199"/>
      <c r="K8" s="199"/>
      <c r="L8" s="200"/>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97"/>
      <c r="DF8" s="97"/>
      <c r="DG8" s="97"/>
      <c r="DH8" s="97"/>
      <c r="DI8" s="97"/>
      <c r="DJ8" s="97"/>
      <c r="DK8" s="97"/>
      <c r="DL8" s="97"/>
      <c r="DM8" s="97"/>
      <c r="DN8" s="97"/>
      <c r="DO8" s="97"/>
      <c r="DP8" s="97"/>
      <c r="DQ8" s="97"/>
      <c r="DR8" s="97"/>
      <c r="DS8" s="97"/>
      <c r="DT8" s="97"/>
      <c r="DU8" s="97"/>
      <c r="DV8" s="97"/>
      <c r="DW8" s="97"/>
      <c r="DX8" s="97"/>
      <c r="DY8" s="97"/>
      <c r="DZ8" s="97"/>
      <c r="EA8" s="97"/>
      <c r="EB8" s="97"/>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c r="IR8" s="97"/>
      <c r="IS8" s="97"/>
      <c r="IT8" s="97"/>
      <c r="IU8" s="97"/>
      <c r="IV8" s="97"/>
    </row>
    <row r="9" spans="1:502" s="98" customFormat="1" ht="15" hidden="1" customHeight="1" x14ac:dyDescent="0.25">
      <c r="A9" s="99"/>
      <c r="B9" s="100" t="s">
        <v>18</v>
      </c>
      <c r="C9" s="193">
        <v>2</v>
      </c>
      <c r="D9" s="188"/>
      <c r="E9" s="194"/>
      <c r="F9" s="195" t="s">
        <v>21</v>
      </c>
      <c r="G9" s="196"/>
      <c r="H9" s="197"/>
      <c r="I9" s="198">
        <v>2</v>
      </c>
      <c r="J9" s="199"/>
      <c r="K9" s="199"/>
      <c r="L9" s="200"/>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c r="DW9" s="97"/>
      <c r="DX9" s="97"/>
      <c r="DY9" s="97"/>
      <c r="DZ9" s="97"/>
      <c r="EA9" s="97"/>
      <c r="EB9" s="97"/>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c r="IR9" s="97"/>
      <c r="IS9" s="97"/>
      <c r="IT9" s="97"/>
      <c r="IU9" s="97"/>
      <c r="IV9" s="97"/>
    </row>
    <row r="10" spans="1:502" s="98" customFormat="1" ht="15" hidden="1" customHeight="1" x14ac:dyDescent="0.25">
      <c r="A10" s="99"/>
      <c r="B10" s="100" t="s">
        <v>19</v>
      </c>
      <c r="C10" s="193">
        <v>10</v>
      </c>
      <c r="D10" s="188"/>
      <c r="E10" s="194"/>
      <c r="F10" s="195" t="s">
        <v>22</v>
      </c>
      <c r="G10" s="196"/>
      <c r="H10" s="197"/>
      <c r="I10" s="198"/>
      <c r="J10" s="199"/>
      <c r="K10" s="199"/>
      <c r="L10" s="200"/>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c r="IR10" s="97"/>
      <c r="IS10" s="97"/>
      <c r="IT10" s="97"/>
      <c r="IU10" s="97"/>
      <c r="IV10" s="97"/>
    </row>
    <row r="11" spans="1:502" s="98" customFormat="1" ht="15" hidden="1" customHeight="1" x14ac:dyDescent="0.25">
      <c r="A11" s="99"/>
      <c r="B11" s="100" t="s">
        <v>43</v>
      </c>
      <c r="C11" s="187"/>
      <c r="D11" s="191"/>
      <c r="E11" s="192"/>
      <c r="F11" s="102"/>
      <c r="G11" s="102"/>
      <c r="H11" s="102"/>
      <c r="I11" s="103"/>
      <c r="J11" s="104"/>
      <c r="K11" s="104"/>
      <c r="L11" s="105"/>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row>
    <row r="12" spans="1:502" s="98" customFormat="1" ht="15" customHeight="1" x14ac:dyDescent="0.25">
      <c r="A12" s="99"/>
      <c r="B12" s="106"/>
      <c r="C12" s="9"/>
      <c r="D12" s="107"/>
      <c r="E12" s="107"/>
      <c r="F12" s="8"/>
      <c r="G12" s="8"/>
      <c r="H12" s="8"/>
      <c r="I12" s="8"/>
      <c r="J12" s="8"/>
      <c r="K12" s="8"/>
      <c r="L12" s="8"/>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c r="DW12" s="97"/>
      <c r="DX12" s="97"/>
      <c r="DY12" s="97"/>
      <c r="DZ12" s="97"/>
      <c r="EA12" s="97"/>
      <c r="EB12" s="97"/>
      <c r="EC12" s="97"/>
      <c r="ED12" s="97"/>
      <c r="EE12" s="97"/>
      <c r="EF12" s="97"/>
      <c r="EG12" s="97"/>
      <c r="EH12" s="97"/>
      <c r="EI12" s="97"/>
      <c r="EJ12" s="97"/>
      <c r="EK12" s="97"/>
      <c r="EL12" s="97"/>
      <c r="EM12" s="97"/>
      <c r="EN12" s="97"/>
      <c r="EO12" s="97"/>
      <c r="EP12" s="97"/>
      <c r="EQ12" s="97"/>
      <c r="ER12" s="97"/>
      <c r="ES12" s="97"/>
      <c r="ET12" s="97"/>
      <c r="EU12" s="97"/>
      <c r="EV12" s="97"/>
      <c r="EW12" s="97"/>
      <c r="EX12" s="97"/>
      <c r="EY12" s="97"/>
      <c r="EZ12" s="97"/>
      <c r="FA12" s="97"/>
      <c r="FB12" s="97"/>
      <c r="FC12" s="9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c r="IR12" s="97"/>
      <c r="IS12" s="97"/>
      <c r="IT12" s="97"/>
      <c r="IU12" s="97"/>
      <c r="IV12" s="97"/>
    </row>
    <row r="13" spans="1:502" s="98" customFormat="1" ht="15" customHeight="1" x14ac:dyDescent="0.25">
      <c r="A13" s="99"/>
      <c r="B13" s="106"/>
      <c r="C13" s="9"/>
      <c r="D13" s="107"/>
      <c r="E13" s="107"/>
      <c r="F13" s="8"/>
      <c r="G13" s="8"/>
      <c r="H13" s="8"/>
      <c r="I13" s="8"/>
      <c r="J13" s="8"/>
      <c r="K13" s="8"/>
      <c r="L13" s="8"/>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c r="IT13" s="97"/>
      <c r="IU13" s="97"/>
      <c r="IV13" s="97"/>
    </row>
    <row r="14" spans="1:502" s="98" customFormat="1" ht="12.75" customHeight="1" x14ac:dyDescent="0.25">
      <c r="A14" s="108"/>
      <c r="B14" s="109" t="s">
        <v>101</v>
      </c>
      <c r="C14" s="110"/>
      <c r="D14" s="110"/>
      <c r="E14" s="110"/>
      <c r="F14" s="111"/>
      <c r="G14" s="111"/>
      <c r="H14" s="111"/>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12"/>
      <c r="NJ14" s="112"/>
      <c r="NK14" s="112"/>
      <c r="NL14" s="112"/>
      <c r="NM14" s="112"/>
      <c r="NN14" s="112"/>
      <c r="NO14" s="112"/>
      <c r="NP14" s="112"/>
      <c r="NQ14" s="112"/>
      <c r="NR14" s="112"/>
      <c r="NS14" s="112"/>
      <c r="NT14" s="112"/>
      <c r="NU14" s="112"/>
      <c r="NV14" s="112"/>
      <c r="NW14" s="112"/>
      <c r="NX14" s="112"/>
      <c r="NY14" s="112"/>
      <c r="NZ14" s="112"/>
      <c r="OA14" s="112"/>
      <c r="OB14" s="112"/>
      <c r="OC14" s="112"/>
      <c r="OD14" s="112"/>
      <c r="OE14" s="112"/>
      <c r="OF14" s="112"/>
      <c r="OG14" s="112"/>
      <c r="OH14" s="112"/>
      <c r="OI14" s="112"/>
      <c r="OJ14" s="112"/>
      <c r="OK14" s="112"/>
      <c r="OL14" s="112"/>
      <c r="OM14" s="112"/>
      <c r="ON14" s="112"/>
      <c r="OO14" s="112"/>
      <c r="OP14" s="112"/>
      <c r="OQ14" s="112"/>
      <c r="OR14" s="112"/>
      <c r="OS14" s="112"/>
      <c r="OT14" s="112"/>
      <c r="OU14" s="112"/>
      <c r="OV14" s="112"/>
      <c r="OW14" s="112"/>
      <c r="OX14" s="112"/>
      <c r="OY14" s="112"/>
      <c r="OZ14" s="112"/>
      <c r="PA14" s="112"/>
      <c r="PB14" s="112"/>
      <c r="PC14" s="112"/>
      <c r="PD14" s="112"/>
      <c r="PE14" s="112"/>
      <c r="PF14" s="112"/>
      <c r="PG14" s="112"/>
      <c r="PH14" s="112"/>
      <c r="PI14" s="112"/>
      <c r="PJ14" s="112"/>
      <c r="PK14" s="112"/>
      <c r="PL14" s="112"/>
      <c r="PM14" s="112"/>
      <c r="PN14" s="112"/>
      <c r="PO14" s="112"/>
      <c r="PP14" s="112"/>
      <c r="PQ14" s="112"/>
      <c r="PR14" s="112"/>
      <c r="PS14" s="112"/>
      <c r="PT14" s="112"/>
      <c r="PU14" s="112"/>
      <c r="PV14" s="112"/>
      <c r="PW14" s="112"/>
      <c r="PX14" s="112"/>
      <c r="PY14" s="112"/>
      <c r="PZ14" s="112"/>
      <c r="QA14" s="112"/>
      <c r="QB14" s="112"/>
      <c r="QC14" s="112"/>
      <c r="QD14" s="112"/>
      <c r="QE14" s="112"/>
      <c r="QF14" s="112"/>
      <c r="QG14" s="112"/>
      <c r="QH14" s="112"/>
      <c r="QI14" s="112"/>
      <c r="QJ14" s="112"/>
      <c r="QK14" s="112"/>
      <c r="QL14" s="112"/>
      <c r="QM14" s="112"/>
      <c r="QN14" s="112"/>
      <c r="QO14" s="112"/>
      <c r="QP14" s="112"/>
      <c r="QQ14" s="112"/>
      <c r="QR14" s="112"/>
      <c r="QS14" s="112"/>
      <c r="QT14" s="112"/>
      <c r="QU14" s="112"/>
      <c r="QV14" s="112"/>
      <c r="QW14" s="112"/>
      <c r="QX14" s="112"/>
      <c r="QY14" s="112"/>
      <c r="QZ14" s="112"/>
      <c r="RA14" s="112"/>
      <c r="RB14" s="112"/>
      <c r="RC14" s="112"/>
      <c r="RD14" s="112"/>
      <c r="RE14" s="112"/>
      <c r="RF14" s="112"/>
      <c r="RG14" s="112"/>
      <c r="RH14" s="112"/>
      <c r="RI14" s="112"/>
      <c r="RJ14" s="112"/>
      <c r="RK14" s="112"/>
      <c r="RL14" s="112"/>
      <c r="RM14" s="112"/>
      <c r="RN14" s="112"/>
      <c r="RO14" s="112"/>
      <c r="RP14" s="112"/>
      <c r="RQ14" s="112"/>
      <c r="RR14" s="112"/>
      <c r="RS14" s="112"/>
      <c r="RT14" s="112"/>
      <c r="RU14" s="112"/>
      <c r="RV14" s="112"/>
      <c r="RW14" s="112"/>
      <c r="RX14" s="112"/>
      <c r="RY14" s="112"/>
      <c r="RZ14" s="112"/>
      <c r="SA14" s="112"/>
      <c r="SB14" s="112"/>
      <c r="SC14" s="112"/>
      <c r="SD14" s="112"/>
      <c r="SE14" s="112"/>
      <c r="SF14" s="112"/>
      <c r="SG14" s="112"/>
      <c r="SH14" s="112"/>
    </row>
    <row r="15" spans="1:502" s="116" customFormat="1" ht="12.75" customHeight="1" x14ac:dyDescent="0.25">
      <c r="A15" s="113"/>
      <c r="B15" s="114" t="s">
        <v>7</v>
      </c>
      <c r="C15" s="115">
        <v>1</v>
      </c>
      <c r="D15" s="115">
        <v>2</v>
      </c>
      <c r="E15" s="115">
        <v>3</v>
      </c>
      <c r="F15" s="115">
        <v>4</v>
      </c>
      <c r="G15" s="115">
        <v>5</v>
      </c>
      <c r="H15" s="115">
        <v>6</v>
      </c>
      <c r="I15" s="115">
        <v>7</v>
      </c>
      <c r="J15" s="115">
        <v>8</v>
      </c>
      <c r="K15" s="115">
        <v>9</v>
      </c>
      <c r="L15" s="115">
        <v>10</v>
      </c>
      <c r="M15" s="115">
        <v>11</v>
      </c>
      <c r="N15" s="115">
        <v>12</v>
      </c>
      <c r="O15" s="115">
        <v>13</v>
      </c>
      <c r="P15" s="115">
        <v>14</v>
      </c>
      <c r="Q15" s="115">
        <v>15</v>
      </c>
      <c r="R15" s="115">
        <v>16</v>
      </c>
      <c r="S15" s="115">
        <v>17</v>
      </c>
      <c r="T15" s="115">
        <v>18</v>
      </c>
      <c r="U15" s="115">
        <v>19</v>
      </c>
      <c r="V15" s="115">
        <v>20</v>
      </c>
      <c r="W15" s="115">
        <v>21</v>
      </c>
      <c r="X15" s="115">
        <v>22</v>
      </c>
      <c r="Y15" s="115">
        <v>23</v>
      </c>
      <c r="Z15" s="115">
        <v>24</v>
      </c>
      <c r="AA15" s="115">
        <v>25</v>
      </c>
      <c r="AB15" s="115">
        <v>26</v>
      </c>
      <c r="AC15" s="115">
        <v>27</v>
      </c>
      <c r="AD15" s="115">
        <v>28</v>
      </c>
      <c r="AE15" s="115">
        <v>29</v>
      </c>
      <c r="AF15" s="115">
        <v>30</v>
      </c>
      <c r="AG15" s="115">
        <v>31</v>
      </c>
      <c r="AH15" s="115">
        <v>32</v>
      </c>
      <c r="AI15" s="115">
        <v>33</v>
      </c>
      <c r="AJ15" s="115">
        <v>34</v>
      </c>
      <c r="AK15" s="115">
        <v>35</v>
      </c>
      <c r="AL15" s="115">
        <v>36</v>
      </c>
      <c r="AM15" s="115">
        <v>37</v>
      </c>
      <c r="AN15" s="115">
        <v>38</v>
      </c>
      <c r="AO15" s="115">
        <v>39</v>
      </c>
      <c r="AP15" s="115">
        <v>40</v>
      </c>
      <c r="AQ15" s="115">
        <v>41</v>
      </c>
      <c r="AR15" s="115">
        <v>42</v>
      </c>
      <c r="AS15" s="115">
        <v>43</v>
      </c>
      <c r="AT15" s="115">
        <v>44</v>
      </c>
      <c r="AU15" s="115">
        <v>45</v>
      </c>
      <c r="AV15" s="115">
        <v>46</v>
      </c>
      <c r="AW15" s="115">
        <v>47</v>
      </c>
      <c r="AX15" s="115">
        <v>48</v>
      </c>
      <c r="AY15" s="115">
        <v>49</v>
      </c>
      <c r="AZ15" s="115">
        <v>50</v>
      </c>
      <c r="BA15" s="115">
        <v>51</v>
      </c>
      <c r="BB15" s="115">
        <v>52</v>
      </c>
      <c r="BC15" s="115">
        <v>53</v>
      </c>
      <c r="BD15" s="115">
        <v>54</v>
      </c>
      <c r="BE15" s="115">
        <v>55</v>
      </c>
      <c r="BF15" s="115">
        <v>56</v>
      </c>
      <c r="BG15" s="115">
        <v>57</v>
      </c>
      <c r="BH15" s="115">
        <v>58</v>
      </c>
      <c r="BI15" s="115">
        <v>59</v>
      </c>
      <c r="BJ15" s="115">
        <v>60</v>
      </c>
      <c r="BK15" s="115">
        <v>61</v>
      </c>
      <c r="BL15" s="115">
        <v>62</v>
      </c>
      <c r="BM15" s="115">
        <v>63</v>
      </c>
      <c r="BN15" s="115">
        <v>64</v>
      </c>
      <c r="BO15" s="115">
        <v>65</v>
      </c>
      <c r="BP15" s="115">
        <v>66</v>
      </c>
      <c r="BQ15" s="115">
        <v>67</v>
      </c>
      <c r="BR15" s="115">
        <v>68</v>
      </c>
      <c r="BS15" s="115">
        <v>69</v>
      </c>
      <c r="BT15" s="115">
        <v>70</v>
      </c>
      <c r="BU15" s="115">
        <v>71</v>
      </c>
      <c r="BV15" s="115">
        <v>72</v>
      </c>
      <c r="BW15" s="115">
        <v>73</v>
      </c>
      <c r="BX15" s="115">
        <v>74</v>
      </c>
      <c r="BY15" s="115">
        <v>75</v>
      </c>
      <c r="BZ15" s="115">
        <v>76</v>
      </c>
      <c r="CA15" s="115">
        <v>77</v>
      </c>
      <c r="CB15" s="115">
        <v>78</v>
      </c>
      <c r="CC15" s="115">
        <v>79</v>
      </c>
      <c r="CD15" s="115">
        <v>80</v>
      </c>
      <c r="CE15" s="115">
        <v>81</v>
      </c>
      <c r="CF15" s="115">
        <v>82</v>
      </c>
      <c r="CG15" s="115">
        <v>83</v>
      </c>
      <c r="CH15" s="115">
        <v>84</v>
      </c>
      <c r="CI15" s="115">
        <v>85</v>
      </c>
      <c r="CJ15" s="115">
        <v>86</v>
      </c>
      <c r="CK15" s="115">
        <v>87</v>
      </c>
      <c r="CL15" s="115">
        <v>88</v>
      </c>
      <c r="CM15" s="115">
        <v>89</v>
      </c>
      <c r="CN15" s="115">
        <v>90</v>
      </c>
      <c r="CO15" s="115">
        <v>91</v>
      </c>
      <c r="CP15" s="115">
        <v>92</v>
      </c>
      <c r="CQ15" s="115">
        <v>93</v>
      </c>
      <c r="CR15" s="115">
        <v>94</v>
      </c>
      <c r="CS15" s="115">
        <v>95</v>
      </c>
      <c r="CT15" s="115">
        <v>96</v>
      </c>
      <c r="CU15" s="115">
        <v>97</v>
      </c>
      <c r="CV15" s="115">
        <v>98</v>
      </c>
      <c r="CW15" s="115">
        <v>99</v>
      </c>
      <c r="CX15" s="115">
        <v>100</v>
      </c>
      <c r="CY15" s="115">
        <v>101</v>
      </c>
      <c r="CZ15" s="115">
        <v>102</v>
      </c>
      <c r="DA15" s="115">
        <v>103</v>
      </c>
      <c r="DB15" s="115">
        <v>104</v>
      </c>
      <c r="DC15" s="115">
        <v>105</v>
      </c>
      <c r="DD15" s="115">
        <v>106</v>
      </c>
      <c r="DE15" s="115">
        <v>107</v>
      </c>
      <c r="DF15" s="115">
        <v>108</v>
      </c>
      <c r="DG15" s="115">
        <v>109</v>
      </c>
      <c r="DH15" s="115">
        <v>110</v>
      </c>
      <c r="DI15" s="115">
        <v>111</v>
      </c>
      <c r="DJ15" s="115">
        <v>112</v>
      </c>
      <c r="DK15" s="115">
        <v>113</v>
      </c>
      <c r="DL15" s="115">
        <v>114</v>
      </c>
      <c r="DM15" s="115">
        <v>115</v>
      </c>
      <c r="DN15" s="115">
        <v>116</v>
      </c>
      <c r="DO15" s="115">
        <v>117</v>
      </c>
      <c r="DP15" s="115">
        <v>118</v>
      </c>
      <c r="DQ15" s="115">
        <v>119</v>
      </c>
      <c r="DR15" s="115">
        <v>120</v>
      </c>
      <c r="DS15" s="115">
        <v>121</v>
      </c>
      <c r="DT15" s="115">
        <v>122</v>
      </c>
      <c r="DU15" s="115">
        <v>123</v>
      </c>
      <c r="DV15" s="115">
        <v>124</v>
      </c>
      <c r="DW15" s="115">
        <v>125</v>
      </c>
      <c r="DX15" s="115">
        <v>126</v>
      </c>
      <c r="DY15" s="115">
        <v>127</v>
      </c>
      <c r="DZ15" s="115">
        <v>128</v>
      </c>
      <c r="EA15" s="115">
        <v>129</v>
      </c>
      <c r="EB15" s="115">
        <v>130</v>
      </c>
      <c r="EC15" s="115">
        <v>131</v>
      </c>
      <c r="ED15" s="115">
        <v>132</v>
      </c>
      <c r="EE15" s="115">
        <v>133</v>
      </c>
      <c r="EF15" s="115">
        <v>134</v>
      </c>
      <c r="EG15" s="115">
        <v>135</v>
      </c>
      <c r="EH15" s="115">
        <v>136</v>
      </c>
      <c r="EI15" s="115">
        <v>137</v>
      </c>
      <c r="EJ15" s="115">
        <v>138</v>
      </c>
      <c r="EK15" s="115">
        <v>139</v>
      </c>
      <c r="EL15" s="115">
        <v>140</v>
      </c>
      <c r="EM15" s="115">
        <v>141</v>
      </c>
      <c r="EN15" s="115">
        <v>142</v>
      </c>
      <c r="EO15" s="115">
        <v>143</v>
      </c>
      <c r="EP15" s="115">
        <v>144</v>
      </c>
      <c r="EQ15" s="115">
        <v>145</v>
      </c>
      <c r="ER15" s="115">
        <v>146</v>
      </c>
      <c r="ES15" s="115">
        <v>147</v>
      </c>
      <c r="ET15" s="115">
        <v>148</v>
      </c>
      <c r="EU15" s="115">
        <v>149</v>
      </c>
      <c r="EV15" s="115">
        <v>150</v>
      </c>
      <c r="EW15" s="115">
        <v>151</v>
      </c>
      <c r="EX15" s="115">
        <v>152</v>
      </c>
      <c r="EY15" s="115">
        <v>153</v>
      </c>
      <c r="EZ15" s="115">
        <v>154</v>
      </c>
      <c r="FA15" s="115">
        <v>155</v>
      </c>
      <c r="FB15" s="115">
        <v>156</v>
      </c>
      <c r="FC15" s="115">
        <v>157</v>
      </c>
      <c r="FD15" s="115">
        <v>158</v>
      </c>
      <c r="FE15" s="115">
        <v>159</v>
      </c>
      <c r="FF15" s="115">
        <v>160</v>
      </c>
      <c r="FG15" s="115">
        <v>161</v>
      </c>
      <c r="FH15" s="115">
        <v>162</v>
      </c>
      <c r="FI15" s="115">
        <v>163</v>
      </c>
      <c r="FJ15" s="115">
        <v>164</v>
      </c>
      <c r="FK15" s="115">
        <v>165</v>
      </c>
      <c r="FL15" s="115">
        <v>166</v>
      </c>
      <c r="FM15" s="115">
        <v>167</v>
      </c>
      <c r="FN15" s="115">
        <v>168</v>
      </c>
      <c r="FO15" s="115">
        <v>169</v>
      </c>
      <c r="FP15" s="115">
        <v>170</v>
      </c>
      <c r="FQ15" s="115">
        <v>171</v>
      </c>
      <c r="FR15" s="115">
        <v>172</v>
      </c>
      <c r="FS15" s="115">
        <v>173</v>
      </c>
      <c r="FT15" s="115">
        <v>174</v>
      </c>
      <c r="FU15" s="115">
        <v>175</v>
      </c>
      <c r="FV15" s="115">
        <v>176</v>
      </c>
      <c r="FW15" s="115">
        <v>177</v>
      </c>
      <c r="FX15" s="115">
        <v>178</v>
      </c>
      <c r="FY15" s="115">
        <v>179</v>
      </c>
      <c r="FZ15" s="115">
        <v>180</v>
      </c>
      <c r="GA15" s="115">
        <v>181</v>
      </c>
      <c r="GB15" s="115">
        <v>182</v>
      </c>
      <c r="GC15" s="115">
        <v>183</v>
      </c>
      <c r="GD15" s="115">
        <v>184</v>
      </c>
      <c r="GE15" s="115">
        <v>185</v>
      </c>
      <c r="GF15" s="115">
        <v>186</v>
      </c>
      <c r="GG15" s="115">
        <v>187</v>
      </c>
      <c r="GH15" s="115">
        <v>188</v>
      </c>
      <c r="GI15" s="115">
        <v>189</v>
      </c>
      <c r="GJ15" s="115">
        <v>190</v>
      </c>
      <c r="GK15" s="115">
        <v>191</v>
      </c>
      <c r="GL15" s="115">
        <v>192</v>
      </c>
      <c r="GM15" s="115">
        <v>193</v>
      </c>
      <c r="GN15" s="115">
        <v>194</v>
      </c>
      <c r="GO15" s="115">
        <v>195</v>
      </c>
      <c r="GP15" s="115">
        <v>196</v>
      </c>
      <c r="GQ15" s="115">
        <v>197</v>
      </c>
      <c r="GR15" s="115">
        <v>198</v>
      </c>
      <c r="GS15" s="115">
        <v>199</v>
      </c>
      <c r="GT15" s="115">
        <v>200</v>
      </c>
      <c r="GU15" s="115">
        <v>201</v>
      </c>
      <c r="GV15" s="115">
        <v>202</v>
      </c>
      <c r="GW15" s="115">
        <v>203</v>
      </c>
      <c r="GX15" s="115">
        <v>204</v>
      </c>
      <c r="GY15" s="115">
        <v>205</v>
      </c>
      <c r="GZ15" s="115">
        <v>206</v>
      </c>
      <c r="HA15" s="115">
        <v>207</v>
      </c>
      <c r="HB15" s="115">
        <v>208</v>
      </c>
      <c r="HC15" s="115">
        <v>209</v>
      </c>
      <c r="HD15" s="115">
        <v>210</v>
      </c>
      <c r="HE15" s="115">
        <v>211</v>
      </c>
      <c r="HF15" s="115">
        <v>212</v>
      </c>
      <c r="HG15" s="115">
        <v>213</v>
      </c>
      <c r="HH15" s="115">
        <v>214</v>
      </c>
      <c r="HI15" s="115">
        <v>215</v>
      </c>
      <c r="HJ15" s="115">
        <v>216</v>
      </c>
      <c r="HK15" s="115">
        <v>217</v>
      </c>
      <c r="HL15" s="115">
        <v>218</v>
      </c>
      <c r="HM15" s="115">
        <v>219</v>
      </c>
      <c r="HN15" s="115">
        <v>220</v>
      </c>
      <c r="HO15" s="115">
        <v>221</v>
      </c>
      <c r="HP15" s="115">
        <v>222</v>
      </c>
      <c r="HQ15" s="115">
        <v>223</v>
      </c>
      <c r="HR15" s="115">
        <v>224</v>
      </c>
      <c r="HS15" s="115">
        <v>225</v>
      </c>
      <c r="HT15" s="115">
        <v>226</v>
      </c>
      <c r="HU15" s="115">
        <v>227</v>
      </c>
      <c r="HV15" s="115">
        <v>228</v>
      </c>
      <c r="HW15" s="115">
        <v>229</v>
      </c>
      <c r="HX15" s="115">
        <v>230</v>
      </c>
      <c r="HY15" s="115">
        <v>231</v>
      </c>
      <c r="HZ15" s="115">
        <v>232</v>
      </c>
      <c r="IA15" s="115">
        <v>233</v>
      </c>
      <c r="IB15" s="115">
        <v>234</v>
      </c>
      <c r="IC15" s="115">
        <v>235</v>
      </c>
      <c r="ID15" s="115">
        <v>236</v>
      </c>
      <c r="IE15" s="115">
        <v>237</v>
      </c>
      <c r="IF15" s="115">
        <v>238</v>
      </c>
      <c r="IG15" s="115">
        <v>239</v>
      </c>
      <c r="IH15" s="115">
        <v>240</v>
      </c>
      <c r="II15" s="115">
        <v>241</v>
      </c>
      <c r="IJ15" s="115">
        <v>242</v>
      </c>
      <c r="IK15" s="115">
        <v>243</v>
      </c>
      <c r="IL15" s="115">
        <v>244</v>
      </c>
      <c r="IM15" s="115">
        <v>245</v>
      </c>
      <c r="IN15" s="115">
        <v>246</v>
      </c>
      <c r="IO15" s="115">
        <v>247</v>
      </c>
      <c r="IP15" s="115">
        <v>248</v>
      </c>
      <c r="IQ15" s="115">
        <v>249</v>
      </c>
      <c r="IR15" s="115">
        <v>250</v>
      </c>
      <c r="IS15" s="115">
        <v>251</v>
      </c>
      <c r="IT15" s="115">
        <v>252</v>
      </c>
      <c r="IU15" s="115">
        <v>253</v>
      </c>
      <c r="IV15" s="115">
        <v>254</v>
      </c>
      <c r="IW15" s="115">
        <v>255</v>
      </c>
      <c r="IX15" s="115">
        <v>256</v>
      </c>
      <c r="IY15" s="115">
        <v>257</v>
      </c>
      <c r="IZ15" s="115">
        <v>258</v>
      </c>
      <c r="JA15" s="115">
        <v>259</v>
      </c>
      <c r="JB15" s="115">
        <v>260</v>
      </c>
      <c r="JC15" s="115">
        <v>261</v>
      </c>
      <c r="JD15" s="115">
        <v>262</v>
      </c>
      <c r="JE15" s="115">
        <v>263</v>
      </c>
      <c r="JF15" s="115">
        <v>264</v>
      </c>
      <c r="JG15" s="115">
        <v>265</v>
      </c>
      <c r="JH15" s="115">
        <v>266</v>
      </c>
      <c r="JI15" s="115">
        <v>267</v>
      </c>
      <c r="JJ15" s="115">
        <v>268</v>
      </c>
      <c r="JK15" s="115">
        <v>269</v>
      </c>
      <c r="JL15" s="115">
        <v>270</v>
      </c>
      <c r="JM15" s="115">
        <v>271</v>
      </c>
      <c r="JN15" s="115">
        <v>272</v>
      </c>
      <c r="JO15" s="115">
        <v>273</v>
      </c>
      <c r="JP15" s="115">
        <v>274</v>
      </c>
      <c r="JQ15" s="115">
        <v>275</v>
      </c>
      <c r="JR15" s="115">
        <v>276</v>
      </c>
      <c r="JS15" s="115">
        <v>277</v>
      </c>
      <c r="JT15" s="115">
        <v>278</v>
      </c>
      <c r="JU15" s="115">
        <v>279</v>
      </c>
      <c r="JV15" s="115">
        <v>280</v>
      </c>
      <c r="JW15" s="115">
        <v>281</v>
      </c>
      <c r="JX15" s="115">
        <v>282</v>
      </c>
      <c r="JY15" s="115">
        <v>283</v>
      </c>
      <c r="JZ15" s="115">
        <v>284</v>
      </c>
      <c r="KA15" s="115">
        <v>285</v>
      </c>
      <c r="KB15" s="115">
        <v>286</v>
      </c>
      <c r="KC15" s="115">
        <v>287</v>
      </c>
      <c r="KD15" s="115">
        <v>288</v>
      </c>
      <c r="KE15" s="115">
        <v>289</v>
      </c>
      <c r="KF15" s="115">
        <v>290</v>
      </c>
      <c r="KG15" s="115">
        <v>291</v>
      </c>
      <c r="KH15" s="115">
        <v>292</v>
      </c>
      <c r="KI15" s="115">
        <v>293</v>
      </c>
      <c r="KJ15" s="115">
        <v>294</v>
      </c>
      <c r="KK15" s="115">
        <v>295</v>
      </c>
      <c r="KL15" s="115">
        <v>296</v>
      </c>
      <c r="KM15" s="115">
        <v>297</v>
      </c>
      <c r="KN15" s="115">
        <v>298</v>
      </c>
      <c r="KO15" s="115">
        <v>299</v>
      </c>
      <c r="KP15" s="115">
        <v>300</v>
      </c>
      <c r="KQ15" s="115">
        <v>301</v>
      </c>
      <c r="KR15" s="115">
        <v>302</v>
      </c>
      <c r="KS15" s="115">
        <v>303</v>
      </c>
      <c r="KT15" s="115">
        <v>304</v>
      </c>
      <c r="KU15" s="115">
        <v>305</v>
      </c>
      <c r="KV15" s="115">
        <v>306</v>
      </c>
      <c r="KW15" s="115">
        <v>307</v>
      </c>
      <c r="KX15" s="115">
        <v>308</v>
      </c>
      <c r="KY15" s="115">
        <v>309</v>
      </c>
      <c r="KZ15" s="115">
        <v>310</v>
      </c>
      <c r="LA15" s="115">
        <v>311</v>
      </c>
      <c r="LB15" s="115">
        <v>312</v>
      </c>
      <c r="LC15" s="115">
        <v>313</v>
      </c>
      <c r="LD15" s="115">
        <v>314</v>
      </c>
      <c r="LE15" s="115">
        <v>315</v>
      </c>
      <c r="LF15" s="115">
        <v>316</v>
      </c>
      <c r="LG15" s="115">
        <v>317</v>
      </c>
      <c r="LH15" s="115">
        <v>318</v>
      </c>
      <c r="LI15" s="115">
        <v>319</v>
      </c>
      <c r="LJ15" s="115">
        <v>320</v>
      </c>
      <c r="LK15" s="115">
        <v>321</v>
      </c>
      <c r="LL15" s="115">
        <v>322</v>
      </c>
      <c r="LM15" s="115">
        <v>323</v>
      </c>
      <c r="LN15" s="115">
        <v>324</v>
      </c>
      <c r="LO15" s="115">
        <v>325</v>
      </c>
      <c r="LP15" s="115">
        <v>326</v>
      </c>
      <c r="LQ15" s="115">
        <v>327</v>
      </c>
      <c r="LR15" s="115">
        <v>328</v>
      </c>
      <c r="LS15" s="115">
        <v>329</v>
      </c>
      <c r="LT15" s="115">
        <v>330</v>
      </c>
      <c r="LU15" s="115">
        <v>331</v>
      </c>
      <c r="LV15" s="115">
        <v>332</v>
      </c>
      <c r="LW15" s="115">
        <v>333</v>
      </c>
      <c r="LX15" s="115">
        <v>334</v>
      </c>
      <c r="LY15" s="115">
        <v>335</v>
      </c>
      <c r="LZ15" s="115">
        <v>336</v>
      </c>
      <c r="MA15" s="115">
        <v>337</v>
      </c>
      <c r="MB15" s="115">
        <v>338</v>
      </c>
      <c r="MC15" s="115">
        <v>339</v>
      </c>
      <c r="MD15" s="115">
        <v>340</v>
      </c>
      <c r="ME15" s="115">
        <v>341</v>
      </c>
      <c r="MF15" s="115">
        <v>342</v>
      </c>
      <c r="MG15" s="115">
        <v>343</v>
      </c>
      <c r="MH15" s="115">
        <v>344</v>
      </c>
      <c r="MI15" s="115">
        <v>345</v>
      </c>
      <c r="MJ15" s="115">
        <v>346</v>
      </c>
      <c r="MK15" s="115">
        <v>347</v>
      </c>
      <c r="ML15" s="115">
        <v>348</v>
      </c>
      <c r="MM15" s="115">
        <v>349</v>
      </c>
      <c r="MN15" s="115">
        <v>350</v>
      </c>
      <c r="MO15" s="115">
        <v>351</v>
      </c>
      <c r="MP15" s="115">
        <v>352</v>
      </c>
      <c r="MQ15" s="115">
        <v>353</v>
      </c>
      <c r="MR15" s="115">
        <v>354</v>
      </c>
      <c r="MS15" s="115">
        <v>355</v>
      </c>
      <c r="MT15" s="115">
        <v>356</v>
      </c>
      <c r="MU15" s="115">
        <v>357</v>
      </c>
      <c r="MV15" s="115">
        <v>358</v>
      </c>
      <c r="MW15" s="115">
        <v>359</v>
      </c>
      <c r="MX15" s="115">
        <v>360</v>
      </c>
      <c r="MY15" s="115">
        <v>361</v>
      </c>
      <c r="MZ15" s="115">
        <v>362</v>
      </c>
      <c r="NA15" s="115">
        <v>363</v>
      </c>
      <c r="NB15" s="115">
        <v>364</v>
      </c>
      <c r="NC15" s="115">
        <v>365</v>
      </c>
      <c r="ND15" s="115">
        <v>366</v>
      </c>
      <c r="NE15" s="115">
        <v>367</v>
      </c>
      <c r="NF15" s="115">
        <v>368</v>
      </c>
      <c r="NG15" s="115">
        <v>369</v>
      </c>
      <c r="NH15" s="115">
        <v>370</v>
      </c>
      <c r="NI15" s="115">
        <v>371</v>
      </c>
      <c r="NJ15" s="115">
        <v>372</v>
      </c>
      <c r="NK15" s="115">
        <v>373</v>
      </c>
      <c r="NL15" s="115">
        <v>374</v>
      </c>
      <c r="NM15" s="115">
        <v>375</v>
      </c>
      <c r="NN15" s="115">
        <v>376</v>
      </c>
      <c r="NO15" s="115">
        <v>377</v>
      </c>
      <c r="NP15" s="115">
        <v>378</v>
      </c>
      <c r="NQ15" s="115">
        <v>379</v>
      </c>
      <c r="NR15" s="115">
        <v>380</v>
      </c>
      <c r="NS15" s="115">
        <v>381</v>
      </c>
      <c r="NT15" s="115">
        <v>382</v>
      </c>
      <c r="NU15" s="115">
        <v>383</v>
      </c>
      <c r="NV15" s="115">
        <v>384</v>
      </c>
      <c r="NW15" s="115">
        <v>385</v>
      </c>
      <c r="NX15" s="115">
        <v>386</v>
      </c>
      <c r="NY15" s="115">
        <v>387</v>
      </c>
      <c r="NZ15" s="115">
        <v>388</v>
      </c>
      <c r="OA15" s="115">
        <v>389</v>
      </c>
      <c r="OB15" s="115">
        <v>390</v>
      </c>
      <c r="OC15" s="115">
        <v>391</v>
      </c>
      <c r="OD15" s="115">
        <v>392</v>
      </c>
      <c r="OE15" s="115">
        <v>393</v>
      </c>
      <c r="OF15" s="115">
        <v>394</v>
      </c>
      <c r="OG15" s="115">
        <v>395</v>
      </c>
      <c r="OH15" s="115">
        <v>396</v>
      </c>
      <c r="OI15" s="115">
        <v>397</v>
      </c>
      <c r="OJ15" s="115">
        <v>398</v>
      </c>
      <c r="OK15" s="115">
        <v>399</v>
      </c>
      <c r="OL15" s="115">
        <v>400</v>
      </c>
      <c r="OM15" s="115">
        <v>401</v>
      </c>
      <c r="ON15" s="115">
        <v>402</v>
      </c>
      <c r="OO15" s="115">
        <v>403</v>
      </c>
      <c r="OP15" s="115">
        <v>404</v>
      </c>
      <c r="OQ15" s="115">
        <v>405</v>
      </c>
      <c r="OR15" s="115">
        <v>406</v>
      </c>
      <c r="OS15" s="115">
        <v>407</v>
      </c>
      <c r="OT15" s="115">
        <v>408</v>
      </c>
      <c r="OU15" s="115">
        <v>409</v>
      </c>
      <c r="OV15" s="115">
        <v>410</v>
      </c>
      <c r="OW15" s="115">
        <v>411</v>
      </c>
      <c r="OX15" s="115">
        <v>412</v>
      </c>
      <c r="OY15" s="115">
        <v>413</v>
      </c>
      <c r="OZ15" s="115">
        <v>414</v>
      </c>
      <c r="PA15" s="115">
        <v>415</v>
      </c>
      <c r="PB15" s="115">
        <v>416</v>
      </c>
      <c r="PC15" s="115">
        <v>417</v>
      </c>
      <c r="PD15" s="115">
        <v>418</v>
      </c>
      <c r="PE15" s="115">
        <v>419</v>
      </c>
      <c r="PF15" s="115">
        <v>420</v>
      </c>
      <c r="PG15" s="115">
        <v>421</v>
      </c>
      <c r="PH15" s="115">
        <v>422</v>
      </c>
      <c r="PI15" s="115">
        <v>423</v>
      </c>
      <c r="PJ15" s="115">
        <v>424</v>
      </c>
      <c r="PK15" s="115">
        <v>425</v>
      </c>
      <c r="PL15" s="115">
        <v>426</v>
      </c>
      <c r="PM15" s="115">
        <v>427</v>
      </c>
      <c r="PN15" s="115">
        <v>428</v>
      </c>
      <c r="PO15" s="115">
        <v>429</v>
      </c>
      <c r="PP15" s="115">
        <v>430</v>
      </c>
      <c r="PQ15" s="115">
        <v>431</v>
      </c>
      <c r="PR15" s="115">
        <v>432</v>
      </c>
      <c r="PS15" s="115">
        <v>433</v>
      </c>
      <c r="PT15" s="115">
        <v>434</v>
      </c>
      <c r="PU15" s="115">
        <v>435</v>
      </c>
      <c r="PV15" s="115">
        <v>436</v>
      </c>
      <c r="PW15" s="115">
        <v>437</v>
      </c>
      <c r="PX15" s="115">
        <v>438</v>
      </c>
      <c r="PY15" s="115">
        <v>439</v>
      </c>
      <c r="PZ15" s="115">
        <v>440</v>
      </c>
      <c r="QA15" s="115">
        <v>441</v>
      </c>
      <c r="QB15" s="115">
        <v>442</v>
      </c>
      <c r="QC15" s="115">
        <v>443</v>
      </c>
      <c r="QD15" s="115">
        <v>444</v>
      </c>
      <c r="QE15" s="115">
        <v>445</v>
      </c>
      <c r="QF15" s="115">
        <v>446</v>
      </c>
      <c r="QG15" s="115">
        <v>447</v>
      </c>
      <c r="QH15" s="115">
        <v>448</v>
      </c>
      <c r="QI15" s="115">
        <v>449</v>
      </c>
      <c r="QJ15" s="115">
        <v>450</v>
      </c>
      <c r="QK15" s="115">
        <v>451</v>
      </c>
      <c r="QL15" s="115">
        <v>452</v>
      </c>
      <c r="QM15" s="115">
        <v>453</v>
      </c>
      <c r="QN15" s="115">
        <v>454</v>
      </c>
      <c r="QO15" s="115">
        <v>455</v>
      </c>
      <c r="QP15" s="115">
        <v>456</v>
      </c>
      <c r="QQ15" s="115">
        <v>457</v>
      </c>
      <c r="QR15" s="115">
        <v>458</v>
      </c>
      <c r="QS15" s="115">
        <v>459</v>
      </c>
      <c r="QT15" s="115">
        <v>460</v>
      </c>
      <c r="QU15" s="115">
        <v>461</v>
      </c>
      <c r="QV15" s="115">
        <v>462</v>
      </c>
      <c r="QW15" s="115">
        <v>463</v>
      </c>
      <c r="QX15" s="115">
        <v>464</v>
      </c>
      <c r="QY15" s="115">
        <v>465</v>
      </c>
      <c r="QZ15" s="115">
        <v>466</v>
      </c>
      <c r="RA15" s="115">
        <v>467</v>
      </c>
      <c r="RB15" s="115">
        <v>468</v>
      </c>
      <c r="RC15" s="115">
        <v>469</v>
      </c>
      <c r="RD15" s="115">
        <v>470</v>
      </c>
      <c r="RE15" s="115">
        <v>471</v>
      </c>
      <c r="RF15" s="115">
        <v>472</v>
      </c>
      <c r="RG15" s="115">
        <v>473</v>
      </c>
      <c r="RH15" s="115">
        <v>474</v>
      </c>
      <c r="RI15" s="115">
        <v>475</v>
      </c>
      <c r="RJ15" s="115">
        <v>476</v>
      </c>
      <c r="RK15" s="115">
        <v>477</v>
      </c>
      <c r="RL15" s="115">
        <v>478</v>
      </c>
      <c r="RM15" s="115">
        <v>479</v>
      </c>
      <c r="RN15" s="115">
        <v>480</v>
      </c>
      <c r="RO15" s="115">
        <v>481</v>
      </c>
      <c r="RP15" s="115">
        <v>482</v>
      </c>
      <c r="RQ15" s="115">
        <v>483</v>
      </c>
      <c r="RR15" s="115">
        <v>484</v>
      </c>
      <c r="RS15" s="115">
        <v>485</v>
      </c>
      <c r="RT15" s="115">
        <v>486</v>
      </c>
      <c r="RU15" s="115">
        <v>487</v>
      </c>
      <c r="RV15" s="115">
        <v>488</v>
      </c>
      <c r="RW15" s="115">
        <v>489</v>
      </c>
      <c r="RX15" s="115">
        <v>490</v>
      </c>
      <c r="RY15" s="115">
        <v>491</v>
      </c>
      <c r="RZ15" s="115">
        <v>492</v>
      </c>
      <c r="SA15" s="115">
        <v>493</v>
      </c>
      <c r="SB15" s="115">
        <v>494</v>
      </c>
      <c r="SC15" s="115">
        <v>495</v>
      </c>
      <c r="SD15" s="115">
        <v>496</v>
      </c>
      <c r="SE15" s="115">
        <v>497</v>
      </c>
      <c r="SF15" s="115">
        <v>498</v>
      </c>
      <c r="SG15" s="115">
        <v>499</v>
      </c>
      <c r="SH15" s="115">
        <v>500</v>
      </c>
    </row>
    <row r="16" spans="1:502" s="116" customFormat="1" ht="12.75" customHeight="1" x14ac:dyDescent="0.25">
      <c r="A16" s="113"/>
      <c r="B16" s="114" t="s">
        <v>45</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c r="IV16" s="115"/>
      <c r="IW16" s="115"/>
      <c r="IX16" s="115"/>
      <c r="IY16" s="115"/>
      <c r="IZ16" s="115"/>
      <c r="JA16" s="115"/>
      <c r="JB16" s="115"/>
      <c r="JC16" s="115"/>
      <c r="JD16" s="115"/>
      <c r="JE16" s="115"/>
      <c r="JF16" s="115"/>
      <c r="JG16" s="115"/>
      <c r="JH16" s="115"/>
      <c r="JI16" s="115"/>
      <c r="JJ16" s="115"/>
      <c r="JK16" s="115"/>
      <c r="JL16" s="115"/>
      <c r="JM16" s="115"/>
      <c r="JN16" s="115"/>
      <c r="JO16" s="115"/>
      <c r="JP16" s="115"/>
      <c r="JQ16" s="115"/>
      <c r="JR16" s="115"/>
      <c r="JS16" s="115"/>
      <c r="JT16" s="115"/>
      <c r="JU16" s="115"/>
      <c r="JV16" s="115"/>
      <c r="JW16" s="115"/>
      <c r="JX16" s="115"/>
      <c r="JY16" s="115"/>
      <c r="JZ16" s="115"/>
      <c r="KA16" s="115"/>
      <c r="KB16" s="115"/>
      <c r="KC16" s="115"/>
      <c r="KD16" s="115"/>
      <c r="KE16" s="115"/>
      <c r="KF16" s="115"/>
      <c r="KG16" s="115"/>
      <c r="KH16" s="115"/>
      <c r="KI16" s="115"/>
      <c r="KJ16" s="115"/>
      <c r="KK16" s="115"/>
      <c r="KL16" s="115"/>
      <c r="KM16" s="115"/>
      <c r="KN16" s="115"/>
      <c r="KO16" s="115"/>
      <c r="KP16" s="115"/>
      <c r="KQ16" s="115"/>
      <c r="KR16" s="115"/>
      <c r="KS16" s="115"/>
      <c r="KT16" s="115"/>
      <c r="KU16" s="115"/>
      <c r="KV16" s="115"/>
      <c r="KW16" s="115"/>
      <c r="KX16" s="115"/>
      <c r="KY16" s="115"/>
      <c r="KZ16" s="115"/>
      <c r="LA16" s="115"/>
      <c r="LB16" s="115"/>
      <c r="LC16" s="115"/>
      <c r="LD16" s="115"/>
      <c r="LE16" s="115"/>
      <c r="LF16" s="115"/>
      <c r="LG16" s="115"/>
      <c r="LH16" s="115"/>
      <c r="LI16" s="115"/>
      <c r="LJ16" s="115"/>
      <c r="LK16" s="115"/>
      <c r="LL16" s="115"/>
      <c r="LM16" s="115"/>
      <c r="LN16" s="115"/>
      <c r="LO16" s="115"/>
      <c r="LP16" s="115"/>
      <c r="LQ16" s="115"/>
      <c r="LR16" s="115"/>
      <c r="LS16" s="115"/>
      <c r="LT16" s="115"/>
      <c r="LU16" s="115"/>
      <c r="LV16" s="115"/>
      <c r="LW16" s="115"/>
      <c r="LX16" s="115"/>
      <c r="LY16" s="115"/>
      <c r="LZ16" s="115"/>
      <c r="MA16" s="115"/>
      <c r="MB16" s="115"/>
      <c r="MC16" s="115"/>
      <c r="MD16" s="115"/>
      <c r="ME16" s="115"/>
      <c r="MF16" s="115"/>
      <c r="MG16" s="115"/>
      <c r="MH16" s="115"/>
      <c r="MI16" s="115"/>
      <c r="MJ16" s="115"/>
      <c r="MK16" s="115"/>
      <c r="ML16" s="115"/>
      <c r="MM16" s="115"/>
      <c r="MN16" s="115"/>
      <c r="MO16" s="115"/>
      <c r="MP16" s="115"/>
      <c r="MQ16" s="115"/>
      <c r="MR16" s="115"/>
      <c r="MS16" s="115"/>
      <c r="MT16" s="115"/>
      <c r="MU16" s="115"/>
      <c r="MV16" s="115"/>
      <c r="MW16" s="115"/>
      <c r="MX16" s="115"/>
      <c r="MY16" s="115"/>
      <c r="MZ16" s="115"/>
      <c r="NA16" s="115"/>
      <c r="NB16" s="115"/>
      <c r="NC16" s="115"/>
      <c r="ND16" s="115"/>
      <c r="NE16" s="115"/>
      <c r="NF16" s="115"/>
      <c r="NG16" s="115"/>
      <c r="NH16" s="115"/>
      <c r="NI16" s="115"/>
      <c r="NJ16" s="115"/>
      <c r="NK16" s="115"/>
      <c r="NL16" s="115"/>
      <c r="NM16" s="115"/>
      <c r="NN16" s="115"/>
      <c r="NO16" s="115"/>
      <c r="NP16" s="115"/>
      <c r="NQ16" s="115"/>
      <c r="NR16" s="115"/>
      <c r="NS16" s="115"/>
      <c r="NT16" s="115"/>
      <c r="NU16" s="115"/>
      <c r="NV16" s="115"/>
      <c r="NW16" s="115"/>
      <c r="NX16" s="115"/>
      <c r="NY16" s="115"/>
      <c r="NZ16" s="115"/>
      <c r="OA16" s="115"/>
      <c r="OB16" s="115"/>
      <c r="OC16" s="115"/>
      <c r="OD16" s="115"/>
      <c r="OE16" s="115"/>
      <c r="OF16" s="115"/>
      <c r="OG16" s="115"/>
      <c r="OH16" s="115"/>
      <c r="OI16" s="115"/>
      <c r="OJ16" s="115"/>
      <c r="OK16" s="115"/>
      <c r="OL16" s="115"/>
      <c r="OM16" s="115"/>
      <c r="ON16" s="115"/>
      <c r="OO16" s="115"/>
      <c r="OP16" s="115"/>
      <c r="OQ16" s="115"/>
      <c r="OR16" s="115"/>
      <c r="OS16" s="115"/>
      <c r="OT16" s="115"/>
      <c r="OU16" s="115"/>
      <c r="OV16" s="115"/>
      <c r="OW16" s="115"/>
      <c r="OX16" s="115"/>
      <c r="OY16" s="115"/>
      <c r="OZ16" s="115"/>
      <c r="PA16" s="115"/>
      <c r="PB16" s="115"/>
      <c r="PC16" s="115"/>
      <c r="PD16" s="115"/>
      <c r="PE16" s="115"/>
      <c r="PF16" s="115"/>
      <c r="PG16" s="115"/>
      <c r="PH16" s="115"/>
      <c r="PI16" s="115"/>
      <c r="PJ16" s="115"/>
      <c r="PK16" s="115"/>
      <c r="PL16" s="115"/>
      <c r="PM16" s="115"/>
      <c r="PN16" s="115"/>
      <c r="PO16" s="115"/>
      <c r="PP16" s="115"/>
      <c r="PQ16" s="115"/>
      <c r="PR16" s="115"/>
      <c r="PS16" s="115"/>
      <c r="PT16" s="115"/>
      <c r="PU16" s="115"/>
      <c r="PV16" s="115"/>
      <c r="PW16" s="115"/>
      <c r="PX16" s="115"/>
      <c r="PY16" s="115"/>
      <c r="PZ16" s="115"/>
      <c r="QA16" s="115"/>
      <c r="QB16" s="115"/>
      <c r="QC16" s="115"/>
      <c r="QD16" s="115"/>
      <c r="QE16" s="115"/>
      <c r="QF16" s="115"/>
      <c r="QG16" s="115"/>
      <c r="QH16" s="115"/>
      <c r="QI16" s="115"/>
      <c r="QJ16" s="115"/>
      <c r="QK16" s="115"/>
      <c r="QL16" s="115"/>
      <c r="QM16" s="115"/>
      <c r="QN16" s="115"/>
      <c r="QO16" s="115"/>
      <c r="QP16" s="115"/>
      <c r="QQ16" s="115"/>
      <c r="QR16" s="115"/>
      <c r="QS16" s="115"/>
      <c r="QT16" s="115"/>
      <c r="QU16" s="115"/>
      <c r="QV16" s="115"/>
      <c r="QW16" s="115"/>
      <c r="QX16" s="115"/>
      <c r="QY16" s="115"/>
      <c r="QZ16" s="115"/>
      <c r="RA16" s="115"/>
      <c r="RB16" s="115"/>
      <c r="RC16" s="115"/>
      <c r="RD16" s="115"/>
      <c r="RE16" s="115"/>
      <c r="RF16" s="115"/>
      <c r="RG16" s="115"/>
      <c r="RH16" s="115"/>
      <c r="RI16" s="115"/>
      <c r="RJ16" s="115"/>
      <c r="RK16" s="115"/>
      <c r="RL16" s="115"/>
      <c r="RM16" s="115"/>
      <c r="RN16" s="115"/>
      <c r="RO16" s="115"/>
      <c r="RP16" s="115"/>
      <c r="RQ16" s="115"/>
      <c r="RR16" s="115"/>
      <c r="RS16" s="115"/>
      <c r="RT16" s="115"/>
      <c r="RU16" s="115"/>
      <c r="RV16" s="115"/>
      <c r="RW16" s="115"/>
      <c r="RX16" s="115"/>
      <c r="RY16" s="115"/>
      <c r="RZ16" s="115"/>
      <c r="SA16" s="115"/>
      <c r="SB16" s="115"/>
      <c r="SC16" s="115"/>
      <c r="SD16" s="115"/>
      <c r="SE16" s="115"/>
      <c r="SF16" s="115"/>
      <c r="SG16" s="115"/>
      <c r="SH16" s="115"/>
    </row>
    <row r="17" spans="1:502" s="116" customFormat="1" ht="12.75" customHeight="1" x14ac:dyDescent="0.25">
      <c r="A17" s="113"/>
      <c r="B17" s="131" t="s">
        <v>44</v>
      </c>
      <c r="C17" s="132" t="str">
        <f t="shared" ref="C17:BN17" si="0">IF(Month="","",IF(Month="Jan","Quarter1",IF(Month="Feb","Quarter1",IF(Month="Mar","Quarter1",IF(Month="Apr","Quarter2",IF(Month="May","Quarter2",IF(Month="Jun","Quarter2",IF(Month="July","Quarter3",IF(Month="Aug","Quarter3",IF(Month="Aug","Quarter3",IF(Month="Sept","Quarter3",IF(Month="Oct","Quarter4",IF(Month="Nov","Quarter4",IF(Month="Dec","Quarter4"))))))))))))))</f>
        <v/>
      </c>
      <c r="D17" s="132" t="str">
        <f t="shared" si="0"/>
        <v/>
      </c>
      <c r="E17" s="132" t="str">
        <f t="shared" si="0"/>
        <v/>
      </c>
      <c r="F17" s="132" t="str">
        <f t="shared" si="0"/>
        <v/>
      </c>
      <c r="G17" s="132" t="str">
        <f t="shared" si="0"/>
        <v/>
      </c>
      <c r="H17" s="132" t="str">
        <f t="shared" si="0"/>
        <v/>
      </c>
      <c r="I17" s="132" t="str">
        <f t="shared" si="0"/>
        <v/>
      </c>
      <c r="J17" s="132" t="str">
        <f t="shared" si="0"/>
        <v/>
      </c>
      <c r="K17" s="132" t="str">
        <f t="shared" si="0"/>
        <v/>
      </c>
      <c r="L17" s="132" t="str">
        <f t="shared" si="0"/>
        <v/>
      </c>
      <c r="M17" s="132" t="str">
        <f t="shared" si="0"/>
        <v/>
      </c>
      <c r="N17" s="132" t="str">
        <f t="shared" si="0"/>
        <v/>
      </c>
      <c r="O17" s="132" t="str">
        <f t="shared" si="0"/>
        <v/>
      </c>
      <c r="P17" s="132" t="str">
        <f t="shared" si="0"/>
        <v/>
      </c>
      <c r="Q17" s="132" t="str">
        <f t="shared" si="0"/>
        <v/>
      </c>
      <c r="R17" s="132" t="str">
        <f t="shared" si="0"/>
        <v/>
      </c>
      <c r="S17" s="132" t="str">
        <f t="shared" si="0"/>
        <v/>
      </c>
      <c r="T17" s="132" t="str">
        <f t="shared" si="0"/>
        <v/>
      </c>
      <c r="U17" s="132" t="str">
        <f t="shared" si="0"/>
        <v/>
      </c>
      <c r="V17" s="132" t="str">
        <f t="shared" si="0"/>
        <v/>
      </c>
      <c r="W17" s="132" t="str">
        <f t="shared" si="0"/>
        <v/>
      </c>
      <c r="X17" s="132" t="str">
        <f t="shared" si="0"/>
        <v/>
      </c>
      <c r="Y17" s="132" t="str">
        <f t="shared" si="0"/>
        <v/>
      </c>
      <c r="Z17" s="132" t="str">
        <f t="shared" si="0"/>
        <v/>
      </c>
      <c r="AA17" s="132" t="str">
        <f t="shared" si="0"/>
        <v/>
      </c>
      <c r="AB17" s="132" t="str">
        <f t="shared" si="0"/>
        <v/>
      </c>
      <c r="AC17" s="132" t="str">
        <f t="shared" si="0"/>
        <v/>
      </c>
      <c r="AD17" s="132" t="str">
        <f t="shared" si="0"/>
        <v/>
      </c>
      <c r="AE17" s="132" t="str">
        <f t="shared" si="0"/>
        <v/>
      </c>
      <c r="AF17" s="132" t="str">
        <f t="shared" si="0"/>
        <v/>
      </c>
      <c r="AG17" s="132" t="str">
        <f t="shared" si="0"/>
        <v/>
      </c>
      <c r="AH17" s="132" t="str">
        <f t="shared" si="0"/>
        <v/>
      </c>
      <c r="AI17" s="132" t="str">
        <f t="shared" si="0"/>
        <v/>
      </c>
      <c r="AJ17" s="132" t="str">
        <f t="shared" si="0"/>
        <v/>
      </c>
      <c r="AK17" s="132" t="str">
        <f t="shared" si="0"/>
        <v/>
      </c>
      <c r="AL17" s="132" t="str">
        <f t="shared" si="0"/>
        <v/>
      </c>
      <c r="AM17" s="132" t="str">
        <f t="shared" si="0"/>
        <v/>
      </c>
      <c r="AN17" s="132" t="str">
        <f t="shared" si="0"/>
        <v/>
      </c>
      <c r="AO17" s="132" t="str">
        <f t="shared" si="0"/>
        <v/>
      </c>
      <c r="AP17" s="132" t="str">
        <f t="shared" si="0"/>
        <v/>
      </c>
      <c r="AQ17" s="132" t="str">
        <f t="shared" si="0"/>
        <v/>
      </c>
      <c r="AR17" s="132" t="str">
        <f t="shared" si="0"/>
        <v/>
      </c>
      <c r="AS17" s="132" t="str">
        <f t="shared" si="0"/>
        <v/>
      </c>
      <c r="AT17" s="132" t="str">
        <f t="shared" si="0"/>
        <v/>
      </c>
      <c r="AU17" s="132" t="str">
        <f t="shared" si="0"/>
        <v/>
      </c>
      <c r="AV17" s="132" t="str">
        <f t="shared" si="0"/>
        <v/>
      </c>
      <c r="AW17" s="132" t="str">
        <f t="shared" si="0"/>
        <v/>
      </c>
      <c r="AX17" s="132" t="str">
        <f t="shared" si="0"/>
        <v/>
      </c>
      <c r="AY17" s="132" t="str">
        <f t="shared" si="0"/>
        <v/>
      </c>
      <c r="AZ17" s="132" t="str">
        <f t="shared" si="0"/>
        <v/>
      </c>
      <c r="BA17" s="132" t="str">
        <f t="shared" si="0"/>
        <v/>
      </c>
      <c r="BB17" s="132" t="str">
        <f t="shared" si="0"/>
        <v/>
      </c>
      <c r="BC17" s="132" t="str">
        <f t="shared" si="0"/>
        <v/>
      </c>
      <c r="BD17" s="132" t="str">
        <f t="shared" si="0"/>
        <v/>
      </c>
      <c r="BE17" s="132" t="str">
        <f t="shared" si="0"/>
        <v/>
      </c>
      <c r="BF17" s="132" t="str">
        <f t="shared" si="0"/>
        <v/>
      </c>
      <c r="BG17" s="132" t="str">
        <f t="shared" si="0"/>
        <v/>
      </c>
      <c r="BH17" s="132" t="str">
        <f t="shared" si="0"/>
        <v/>
      </c>
      <c r="BI17" s="132" t="str">
        <f t="shared" si="0"/>
        <v/>
      </c>
      <c r="BJ17" s="132" t="str">
        <f t="shared" si="0"/>
        <v/>
      </c>
      <c r="BK17" s="132" t="str">
        <f t="shared" si="0"/>
        <v/>
      </c>
      <c r="BL17" s="132" t="str">
        <f t="shared" si="0"/>
        <v/>
      </c>
      <c r="BM17" s="132" t="str">
        <f t="shared" si="0"/>
        <v/>
      </c>
      <c r="BN17" s="132" t="str">
        <f t="shared" si="0"/>
        <v/>
      </c>
      <c r="BO17" s="132" t="str">
        <f t="shared" ref="BO17:DZ17" si="1">IF(Month="","",IF(Month="Jan","Quarter1",IF(Month="Feb","Quarter1",IF(Month="Mar","Quarter1",IF(Month="Apr","Quarter2",IF(Month="May","Quarter2",IF(Month="Jun","Quarter2",IF(Month="July","Quarter3",IF(Month="Aug","Quarter3",IF(Month="Aug","Quarter3",IF(Month="Sept","Quarter3",IF(Month="Oct","Quarter4",IF(Month="Nov","Quarter4",IF(Month="Dec","Quarter4"))))))))))))))</f>
        <v/>
      </c>
      <c r="BP17" s="132" t="str">
        <f t="shared" si="1"/>
        <v/>
      </c>
      <c r="BQ17" s="132" t="str">
        <f t="shared" si="1"/>
        <v/>
      </c>
      <c r="BR17" s="132" t="str">
        <f t="shared" si="1"/>
        <v/>
      </c>
      <c r="BS17" s="132" t="str">
        <f t="shared" si="1"/>
        <v/>
      </c>
      <c r="BT17" s="132" t="str">
        <f t="shared" si="1"/>
        <v/>
      </c>
      <c r="BU17" s="132" t="str">
        <f t="shared" si="1"/>
        <v/>
      </c>
      <c r="BV17" s="132" t="str">
        <f t="shared" si="1"/>
        <v/>
      </c>
      <c r="BW17" s="132" t="str">
        <f t="shared" si="1"/>
        <v/>
      </c>
      <c r="BX17" s="132" t="str">
        <f t="shared" si="1"/>
        <v/>
      </c>
      <c r="BY17" s="132" t="str">
        <f t="shared" si="1"/>
        <v/>
      </c>
      <c r="BZ17" s="132" t="str">
        <f t="shared" si="1"/>
        <v/>
      </c>
      <c r="CA17" s="132" t="str">
        <f t="shared" si="1"/>
        <v/>
      </c>
      <c r="CB17" s="132" t="str">
        <f t="shared" si="1"/>
        <v/>
      </c>
      <c r="CC17" s="132" t="str">
        <f t="shared" si="1"/>
        <v/>
      </c>
      <c r="CD17" s="132" t="str">
        <f t="shared" si="1"/>
        <v/>
      </c>
      <c r="CE17" s="132" t="str">
        <f t="shared" si="1"/>
        <v/>
      </c>
      <c r="CF17" s="132" t="str">
        <f t="shared" si="1"/>
        <v/>
      </c>
      <c r="CG17" s="132" t="str">
        <f t="shared" si="1"/>
        <v/>
      </c>
      <c r="CH17" s="132" t="str">
        <f t="shared" si="1"/>
        <v/>
      </c>
      <c r="CI17" s="132" t="str">
        <f t="shared" si="1"/>
        <v/>
      </c>
      <c r="CJ17" s="132" t="str">
        <f t="shared" si="1"/>
        <v/>
      </c>
      <c r="CK17" s="132" t="str">
        <f t="shared" si="1"/>
        <v/>
      </c>
      <c r="CL17" s="132" t="str">
        <f t="shared" si="1"/>
        <v/>
      </c>
      <c r="CM17" s="132" t="str">
        <f t="shared" si="1"/>
        <v/>
      </c>
      <c r="CN17" s="132" t="str">
        <f t="shared" si="1"/>
        <v/>
      </c>
      <c r="CO17" s="132" t="str">
        <f t="shared" si="1"/>
        <v/>
      </c>
      <c r="CP17" s="132" t="str">
        <f t="shared" si="1"/>
        <v/>
      </c>
      <c r="CQ17" s="132" t="str">
        <f t="shared" si="1"/>
        <v/>
      </c>
      <c r="CR17" s="132" t="str">
        <f t="shared" si="1"/>
        <v/>
      </c>
      <c r="CS17" s="132" t="str">
        <f t="shared" si="1"/>
        <v/>
      </c>
      <c r="CT17" s="132" t="str">
        <f t="shared" si="1"/>
        <v/>
      </c>
      <c r="CU17" s="132" t="str">
        <f t="shared" si="1"/>
        <v/>
      </c>
      <c r="CV17" s="132" t="str">
        <f t="shared" si="1"/>
        <v/>
      </c>
      <c r="CW17" s="132" t="str">
        <f t="shared" si="1"/>
        <v/>
      </c>
      <c r="CX17" s="132" t="str">
        <f t="shared" si="1"/>
        <v/>
      </c>
      <c r="CY17" s="132" t="str">
        <f t="shared" si="1"/>
        <v/>
      </c>
      <c r="CZ17" s="132" t="str">
        <f t="shared" si="1"/>
        <v/>
      </c>
      <c r="DA17" s="132" t="str">
        <f t="shared" si="1"/>
        <v/>
      </c>
      <c r="DB17" s="132" t="str">
        <f t="shared" si="1"/>
        <v/>
      </c>
      <c r="DC17" s="132" t="str">
        <f t="shared" si="1"/>
        <v/>
      </c>
      <c r="DD17" s="132" t="str">
        <f t="shared" si="1"/>
        <v/>
      </c>
      <c r="DE17" s="132" t="str">
        <f t="shared" si="1"/>
        <v/>
      </c>
      <c r="DF17" s="132" t="str">
        <f t="shared" si="1"/>
        <v/>
      </c>
      <c r="DG17" s="132" t="str">
        <f t="shared" si="1"/>
        <v/>
      </c>
      <c r="DH17" s="132" t="str">
        <f t="shared" si="1"/>
        <v/>
      </c>
      <c r="DI17" s="132" t="str">
        <f t="shared" si="1"/>
        <v/>
      </c>
      <c r="DJ17" s="132" t="str">
        <f t="shared" si="1"/>
        <v/>
      </c>
      <c r="DK17" s="132" t="str">
        <f t="shared" si="1"/>
        <v/>
      </c>
      <c r="DL17" s="132" t="str">
        <f t="shared" si="1"/>
        <v/>
      </c>
      <c r="DM17" s="132" t="str">
        <f t="shared" si="1"/>
        <v/>
      </c>
      <c r="DN17" s="132" t="str">
        <f t="shared" si="1"/>
        <v/>
      </c>
      <c r="DO17" s="132" t="str">
        <f t="shared" si="1"/>
        <v/>
      </c>
      <c r="DP17" s="132" t="str">
        <f t="shared" si="1"/>
        <v/>
      </c>
      <c r="DQ17" s="132" t="str">
        <f t="shared" si="1"/>
        <v/>
      </c>
      <c r="DR17" s="132" t="str">
        <f t="shared" si="1"/>
        <v/>
      </c>
      <c r="DS17" s="132" t="str">
        <f t="shared" si="1"/>
        <v/>
      </c>
      <c r="DT17" s="132" t="str">
        <f t="shared" si="1"/>
        <v/>
      </c>
      <c r="DU17" s="132" t="str">
        <f t="shared" si="1"/>
        <v/>
      </c>
      <c r="DV17" s="132" t="str">
        <f t="shared" si="1"/>
        <v/>
      </c>
      <c r="DW17" s="132" t="str">
        <f t="shared" si="1"/>
        <v/>
      </c>
      <c r="DX17" s="132" t="str">
        <f t="shared" si="1"/>
        <v/>
      </c>
      <c r="DY17" s="132" t="str">
        <f t="shared" si="1"/>
        <v/>
      </c>
      <c r="DZ17" s="132" t="str">
        <f t="shared" si="1"/>
        <v/>
      </c>
      <c r="EA17" s="132" t="str">
        <f t="shared" ref="EA17:GL17" si="2">IF(Month="","",IF(Month="Jan","Quarter1",IF(Month="Feb","Quarter1",IF(Month="Mar","Quarter1",IF(Month="Apr","Quarter2",IF(Month="May","Quarter2",IF(Month="Jun","Quarter2",IF(Month="July","Quarter3",IF(Month="Aug","Quarter3",IF(Month="Aug","Quarter3",IF(Month="Sept","Quarter3",IF(Month="Oct","Quarter4",IF(Month="Nov","Quarter4",IF(Month="Dec","Quarter4"))))))))))))))</f>
        <v/>
      </c>
      <c r="EB17" s="132" t="str">
        <f t="shared" si="2"/>
        <v/>
      </c>
      <c r="EC17" s="132" t="str">
        <f t="shared" si="2"/>
        <v/>
      </c>
      <c r="ED17" s="132" t="str">
        <f t="shared" si="2"/>
        <v/>
      </c>
      <c r="EE17" s="132" t="str">
        <f t="shared" si="2"/>
        <v/>
      </c>
      <c r="EF17" s="132" t="str">
        <f t="shared" si="2"/>
        <v/>
      </c>
      <c r="EG17" s="132" t="str">
        <f t="shared" si="2"/>
        <v/>
      </c>
      <c r="EH17" s="132" t="str">
        <f t="shared" si="2"/>
        <v/>
      </c>
      <c r="EI17" s="132" t="str">
        <f t="shared" si="2"/>
        <v/>
      </c>
      <c r="EJ17" s="132" t="str">
        <f t="shared" si="2"/>
        <v/>
      </c>
      <c r="EK17" s="132" t="str">
        <f t="shared" si="2"/>
        <v/>
      </c>
      <c r="EL17" s="132" t="str">
        <f t="shared" si="2"/>
        <v/>
      </c>
      <c r="EM17" s="132" t="str">
        <f t="shared" si="2"/>
        <v/>
      </c>
      <c r="EN17" s="132" t="str">
        <f t="shared" si="2"/>
        <v/>
      </c>
      <c r="EO17" s="132" t="str">
        <f t="shared" si="2"/>
        <v/>
      </c>
      <c r="EP17" s="132" t="str">
        <f t="shared" si="2"/>
        <v/>
      </c>
      <c r="EQ17" s="132" t="str">
        <f t="shared" si="2"/>
        <v/>
      </c>
      <c r="ER17" s="132" t="str">
        <f t="shared" si="2"/>
        <v/>
      </c>
      <c r="ES17" s="132" t="str">
        <f t="shared" si="2"/>
        <v/>
      </c>
      <c r="ET17" s="132" t="str">
        <f t="shared" si="2"/>
        <v/>
      </c>
      <c r="EU17" s="132" t="str">
        <f t="shared" si="2"/>
        <v/>
      </c>
      <c r="EV17" s="132" t="str">
        <f t="shared" si="2"/>
        <v/>
      </c>
      <c r="EW17" s="132" t="str">
        <f t="shared" si="2"/>
        <v/>
      </c>
      <c r="EX17" s="132" t="str">
        <f t="shared" si="2"/>
        <v/>
      </c>
      <c r="EY17" s="132" t="str">
        <f t="shared" si="2"/>
        <v/>
      </c>
      <c r="EZ17" s="132" t="str">
        <f t="shared" si="2"/>
        <v/>
      </c>
      <c r="FA17" s="132" t="str">
        <f t="shared" si="2"/>
        <v/>
      </c>
      <c r="FB17" s="132" t="str">
        <f t="shared" si="2"/>
        <v/>
      </c>
      <c r="FC17" s="132" t="str">
        <f t="shared" si="2"/>
        <v/>
      </c>
      <c r="FD17" s="132" t="str">
        <f t="shared" si="2"/>
        <v/>
      </c>
      <c r="FE17" s="132" t="str">
        <f t="shared" si="2"/>
        <v/>
      </c>
      <c r="FF17" s="132" t="str">
        <f t="shared" si="2"/>
        <v/>
      </c>
      <c r="FG17" s="132" t="str">
        <f t="shared" si="2"/>
        <v/>
      </c>
      <c r="FH17" s="132" t="str">
        <f t="shared" si="2"/>
        <v/>
      </c>
      <c r="FI17" s="132" t="str">
        <f t="shared" si="2"/>
        <v/>
      </c>
      <c r="FJ17" s="132" t="str">
        <f t="shared" si="2"/>
        <v/>
      </c>
      <c r="FK17" s="132" t="str">
        <f t="shared" si="2"/>
        <v/>
      </c>
      <c r="FL17" s="132" t="str">
        <f t="shared" si="2"/>
        <v/>
      </c>
      <c r="FM17" s="132" t="str">
        <f t="shared" si="2"/>
        <v/>
      </c>
      <c r="FN17" s="132" t="str">
        <f t="shared" si="2"/>
        <v/>
      </c>
      <c r="FO17" s="132" t="str">
        <f t="shared" si="2"/>
        <v/>
      </c>
      <c r="FP17" s="132" t="str">
        <f t="shared" si="2"/>
        <v/>
      </c>
      <c r="FQ17" s="132" t="str">
        <f t="shared" si="2"/>
        <v/>
      </c>
      <c r="FR17" s="132" t="str">
        <f t="shared" si="2"/>
        <v/>
      </c>
      <c r="FS17" s="132" t="str">
        <f t="shared" si="2"/>
        <v/>
      </c>
      <c r="FT17" s="132" t="str">
        <f t="shared" si="2"/>
        <v/>
      </c>
      <c r="FU17" s="132" t="str">
        <f t="shared" si="2"/>
        <v/>
      </c>
      <c r="FV17" s="132" t="str">
        <f t="shared" si="2"/>
        <v/>
      </c>
      <c r="FW17" s="132" t="str">
        <f t="shared" si="2"/>
        <v/>
      </c>
      <c r="FX17" s="132" t="str">
        <f t="shared" si="2"/>
        <v/>
      </c>
      <c r="FY17" s="132" t="str">
        <f t="shared" si="2"/>
        <v/>
      </c>
      <c r="FZ17" s="132" t="str">
        <f t="shared" si="2"/>
        <v/>
      </c>
      <c r="GA17" s="132" t="str">
        <f t="shared" si="2"/>
        <v/>
      </c>
      <c r="GB17" s="132" t="str">
        <f t="shared" si="2"/>
        <v/>
      </c>
      <c r="GC17" s="132" t="str">
        <f t="shared" si="2"/>
        <v/>
      </c>
      <c r="GD17" s="132" t="str">
        <f t="shared" si="2"/>
        <v/>
      </c>
      <c r="GE17" s="132" t="str">
        <f t="shared" si="2"/>
        <v/>
      </c>
      <c r="GF17" s="132" t="str">
        <f t="shared" si="2"/>
        <v/>
      </c>
      <c r="GG17" s="132" t="str">
        <f t="shared" si="2"/>
        <v/>
      </c>
      <c r="GH17" s="132" t="str">
        <f t="shared" si="2"/>
        <v/>
      </c>
      <c r="GI17" s="132" t="str">
        <f t="shared" si="2"/>
        <v/>
      </c>
      <c r="GJ17" s="132" t="str">
        <f t="shared" si="2"/>
        <v/>
      </c>
      <c r="GK17" s="132" t="str">
        <f t="shared" si="2"/>
        <v/>
      </c>
      <c r="GL17" s="132" t="str">
        <f t="shared" si="2"/>
        <v/>
      </c>
      <c r="GM17" s="132" t="str">
        <f t="shared" ref="GM17:IX17" si="3">IF(Month="","",IF(Month="Jan","Quarter1",IF(Month="Feb","Quarter1",IF(Month="Mar","Quarter1",IF(Month="Apr","Quarter2",IF(Month="May","Quarter2",IF(Month="Jun","Quarter2",IF(Month="July","Quarter3",IF(Month="Aug","Quarter3",IF(Month="Aug","Quarter3",IF(Month="Sept","Quarter3",IF(Month="Oct","Quarter4",IF(Month="Nov","Quarter4",IF(Month="Dec","Quarter4"))))))))))))))</f>
        <v/>
      </c>
      <c r="GN17" s="132" t="str">
        <f t="shared" si="3"/>
        <v/>
      </c>
      <c r="GO17" s="132" t="str">
        <f t="shared" si="3"/>
        <v/>
      </c>
      <c r="GP17" s="132" t="str">
        <f t="shared" si="3"/>
        <v/>
      </c>
      <c r="GQ17" s="132" t="str">
        <f t="shared" si="3"/>
        <v/>
      </c>
      <c r="GR17" s="132" t="str">
        <f t="shared" si="3"/>
        <v/>
      </c>
      <c r="GS17" s="132" t="str">
        <f t="shared" si="3"/>
        <v/>
      </c>
      <c r="GT17" s="132" t="str">
        <f t="shared" si="3"/>
        <v/>
      </c>
      <c r="GU17" s="132" t="str">
        <f t="shared" si="3"/>
        <v/>
      </c>
      <c r="GV17" s="132" t="str">
        <f t="shared" si="3"/>
        <v/>
      </c>
      <c r="GW17" s="132" t="str">
        <f t="shared" si="3"/>
        <v/>
      </c>
      <c r="GX17" s="132" t="str">
        <f t="shared" si="3"/>
        <v/>
      </c>
      <c r="GY17" s="132" t="str">
        <f t="shared" si="3"/>
        <v/>
      </c>
      <c r="GZ17" s="132" t="str">
        <f t="shared" si="3"/>
        <v/>
      </c>
      <c r="HA17" s="132" t="str">
        <f t="shared" si="3"/>
        <v/>
      </c>
      <c r="HB17" s="132" t="str">
        <f t="shared" si="3"/>
        <v/>
      </c>
      <c r="HC17" s="132" t="str">
        <f t="shared" si="3"/>
        <v/>
      </c>
      <c r="HD17" s="132" t="str">
        <f t="shared" si="3"/>
        <v/>
      </c>
      <c r="HE17" s="132" t="str">
        <f t="shared" si="3"/>
        <v/>
      </c>
      <c r="HF17" s="132" t="str">
        <f t="shared" si="3"/>
        <v/>
      </c>
      <c r="HG17" s="132" t="str">
        <f t="shared" si="3"/>
        <v/>
      </c>
      <c r="HH17" s="132" t="str">
        <f t="shared" si="3"/>
        <v/>
      </c>
      <c r="HI17" s="132" t="str">
        <f t="shared" si="3"/>
        <v/>
      </c>
      <c r="HJ17" s="132" t="str">
        <f t="shared" si="3"/>
        <v/>
      </c>
      <c r="HK17" s="132" t="str">
        <f t="shared" si="3"/>
        <v/>
      </c>
      <c r="HL17" s="132" t="str">
        <f t="shared" si="3"/>
        <v/>
      </c>
      <c r="HM17" s="132" t="str">
        <f t="shared" si="3"/>
        <v/>
      </c>
      <c r="HN17" s="132" t="str">
        <f t="shared" si="3"/>
        <v/>
      </c>
      <c r="HO17" s="132" t="str">
        <f t="shared" si="3"/>
        <v/>
      </c>
      <c r="HP17" s="132" t="str">
        <f t="shared" si="3"/>
        <v/>
      </c>
      <c r="HQ17" s="132" t="str">
        <f t="shared" si="3"/>
        <v/>
      </c>
      <c r="HR17" s="132" t="str">
        <f t="shared" si="3"/>
        <v/>
      </c>
      <c r="HS17" s="132" t="str">
        <f t="shared" si="3"/>
        <v/>
      </c>
      <c r="HT17" s="132" t="str">
        <f t="shared" si="3"/>
        <v/>
      </c>
      <c r="HU17" s="132" t="str">
        <f t="shared" si="3"/>
        <v/>
      </c>
      <c r="HV17" s="132" t="str">
        <f t="shared" si="3"/>
        <v/>
      </c>
      <c r="HW17" s="132" t="str">
        <f t="shared" si="3"/>
        <v/>
      </c>
      <c r="HX17" s="132" t="str">
        <f t="shared" si="3"/>
        <v/>
      </c>
      <c r="HY17" s="132" t="str">
        <f t="shared" si="3"/>
        <v/>
      </c>
      <c r="HZ17" s="132" t="str">
        <f t="shared" si="3"/>
        <v/>
      </c>
      <c r="IA17" s="132" t="str">
        <f t="shared" si="3"/>
        <v/>
      </c>
      <c r="IB17" s="132" t="str">
        <f t="shared" si="3"/>
        <v/>
      </c>
      <c r="IC17" s="132" t="str">
        <f t="shared" si="3"/>
        <v/>
      </c>
      <c r="ID17" s="132" t="str">
        <f t="shared" si="3"/>
        <v/>
      </c>
      <c r="IE17" s="132" t="str">
        <f t="shared" si="3"/>
        <v/>
      </c>
      <c r="IF17" s="132" t="str">
        <f t="shared" si="3"/>
        <v/>
      </c>
      <c r="IG17" s="132" t="str">
        <f t="shared" si="3"/>
        <v/>
      </c>
      <c r="IH17" s="132" t="str">
        <f t="shared" si="3"/>
        <v/>
      </c>
      <c r="II17" s="132" t="str">
        <f t="shared" si="3"/>
        <v/>
      </c>
      <c r="IJ17" s="132" t="str">
        <f t="shared" si="3"/>
        <v/>
      </c>
      <c r="IK17" s="132" t="str">
        <f t="shared" si="3"/>
        <v/>
      </c>
      <c r="IL17" s="132" t="str">
        <f t="shared" si="3"/>
        <v/>
      </c>
      <c r="IM17" s="132" t="str">
        <f t="shared" si="3"/>
        <v/>
      </c>
      <c r="IN17" s="132" t="str">
        <f t="shared" si="3"/>
        <v/>
      </c>
      <c r="IO17" s="132" t="str">
        <f t="shared" si="3"/>
        <v/>
      </c>
      <c r="IP17" s="132" t="str">
        <f t="shared" si="3"/>
        <v/>
      </c>
      <c r="IQ17" s="132" t="str">
        <f t="shared" si="3"/>
        <v/>
      </c>
      <c r="IR17" s="132" t="str">
        <f t="shared" si="3"/>
        <v/>
      </c>
      <c r="IS17" s="132" t="str">
        <f t="shared" si="3"/>
        <v/>
      </c>
      <c r="IT17" s="132" t="str">
        <f t="shared" si="3"/>
        <v/>
      </c>
      <c r="IU17" s="132" t="str">
        <f t="shared" si="3"/>
        <v/>
      </c>
      <c r="IV17" s="132"/>
      <c r="IW17" s="132"/>
      <c r="IX17" s="132" t="str">
        <f t="shared" si="3"/>
        <v/>
      </c>
      <c r="IY17" s="132" t="str">
        <f t="shared" ref="IY17:LJ17" si="4">IF(Month="","",IF(Month="Jan","Quarter1",IF(Month="Feb","Quarter1",IF(Month="Mar","Quarter1",IF(Month="Apr","Quarter2",IF(Month="May","Quarter2",IF(Month="Jun","Quarter2",IF(Month="July","Quarter3",IF(Month="Aug","Quarter3",IF(Month="Aug","Quarter3",IF(Month="Sept","Quarter3",IF(Month="Oct","Quarter4",IF(Month="Nov","Quarter4",IF(Month="Dec","Quarter4"))))))))))))))</f>
        <v/>
      </c>
      <c r="IZ17" s="132" t="str">
        <f t="shared" si="4"/>
        <v/>
      </c>
      <c r="JA17" s="132" t="str">
        <f t="shared" si="4"/>
        <v/>
      </c>
      <c r="JB17" s="132" t="str">
        <f t="shared" si="4"/>
        <v/>
      </c>
      <c r="JC17" s="132" t="str">
        <f t="shared" si="4"/>
        <v/>
      </c>
      <c r="JD17" s="132" t="str">
        <f t="shared" si="4"/>
        <v/>
      </c>
      <c r="JE17" s="132" t="str">
        <f t="shared" si="4"/>
        <v/>
      </c>
      <c r="JF17" s="132" t="str">
        <f t="shared" si="4"/>
        <v/>
      </c>
      <c r="JG17" s="132" t="str">
        <f t="shared" si="4"/>
        <v/>
      </c>
      <c r="JH17" s="132" t="str">
        <f t="shared" si="4"/>
        <v/>
      </c>
      <c r="JI17" s="132" t="str">
        <f t="shared" si="4"/>
        <v/>
      </c>
      <c r="JJ17" s="132" t="str">
        <f t="shared" si="4"/>
        <v/>
      </c>
      <c r="JK17" s="132" t="str">
        <f t="shared" si="4"/>
        <v/>
      </c>
      <c r="JL17" s="132" t="str">
        <f t="shared" si="4"/>
        <v/>
      </c>
      <c r="JM17" s="132" t="str">
        <f t="shared" si="4"/>
        <v/>
      </c>
      <c r="JN17" s="132" t="str">
        <f t="shared" si="4"/>
        <v/>
      </c>
      <c r="JO17" s="132" t="str">
        <f t="shared" si="4"/>
        <v/>
      </c>
      <c r="JP17" s="132" t="str">
        <f t="shared" si="4"/>
        <v/>
      </c>
      <c r="JQ17" s="132" t="str">
        <f t="shared" si="4"/>
        <v/>
      </c>
      <c r="JR17" s="132" t="str">
        <f t="shared" si="4"/>
        <v/>
      </c>
      <c r="JS17" s="132" t="str">
        <f t="shared" si="4"/>
        <v/>
      </c>
      <c r="JT17" s="132" t="str">
        <f t="shared" si="4"/>
        <v/>
      </c>
      <c r="JU17" s="132" t="str">
        <f t="shared" si="4"/>
        <v/>
      </c>
      <c r="JV17" s="132" t="str">
        <f t="shared" si="4"/>
        <v/>
      </c>
      <c r="JW17" s="132" t="str">
        <f t="shared" si="4"/>
        <v/>
      </c>
      <c r="JX17" s="132" t="str">
        <f t="shared" si="4"/>
        <v/>
      </c>
      <c r="JY17" s="132" t="str">
        <f t="shared" si="4"/>
        <v/>
      </c>
      <c r="JZ17" s="132" t="str">
        <f t="shared" si="4"/>
        <v/>
      </c>
      <c r="KA17" s="132" t="str">
        <f t="shared" si="4"/>
        <v/>
      </c>
      <c r="KB17" s="132" t="str">
        <f t="shared" si="4"/>
        <v/>
      </c>
      <c r="KC17" s="132" t="str">
        <f t="shared" si="4"/>
        <v/>
      </c>
      <c r="KD17" s="132" t="str">
        <f t="shared" si="4"/>
        <v/>
      </c>
      <c r="KE17" s="132" t="str">
        <f t="shared" si="4"/>
        <v/>
      </c>
      <c r="KF17" s="132" t="str">
        <f t="shared" si="4"/>
        <v/>
      </c>
      <c r="KG17" s="132" t="str">
        <f t="shared" si="4"/>
        <v/>
      </c>
      <c r="KH17" s="132" t="str">
        <f t="shared" si="4"/>
        <v/>
      </c>
      <c r="KI17" s="132" t="str">
        <f t="shared" si="4"/>
        <v/>
      </c>
      <c r="KJ17" s="132" t="str">
        <f t="shared" si="4"/>
        <v/>
      </c>
      <c r="KK17" s="132" t="str">
        <f t="shared" si="4"/>
        <v/>
      </c>
      <c r="KL17" s="132" t="str">
        <f t="shared" si="4"/>
        <v/>
      </c>
      <c r="KM17" s="132" t="str">
        <f t="shared" si="4"/>
        <v/>
      </c>
      <c r="KN17" s="132" t="str">
        <f t="shared" si="4"/>
        <v/>
      </c>
      <c r="KO17" s="132" t="str">
        <f t="shared" si="4"/>
        <v/>
      </c>
      <c r="KP17" s="132" t="str">
        <f t="shared" si="4"/>
        <v/>
      </c>
      <c r="KQ17" s="132" t="str">
        <f t="shared" si="4"/>
        <v/>
      </c>
      <c r="KR17" s="132" t="str">
        <f t="shared" si="4"/>
        <v/>
      </c>
      <c r="KS17" s="132" t="str">
        <f t="shared" si="4"/>
        <v/>
      </c>
      <c r="KT17" s="132" t="str">
        <f t="shared" si="4"/>
        <v/>
      </c>
      <c r="KU17" s="132" t="str">
        <f t="shared" si="4"/>
        <v/>
      </c>
      <c r="KV17" s="132" t="str">
        <f t="shared" si="4"/>
        <v/>
      </c>
      <c r="KW17" s="132" t="str">
        <f t="shared" si="4"/>
        <v/>
      </c>
      <c r="KX17" s="132" t="str">
        <f t="shared" si="4"/>
        <v/>
      </c>
      <c r="KY17" s="132" t="str">
        <f t="shared" si="4"/>
        <v/>
      </c>
      <c r="KZ17" s="132" t="str">
        <f t="shared" si="4"/>
        <v/>
      </c>
      <c r="LA17" s="132" t="str">
        <f t="shared" si="4"/>
        <v/>
      </c>
      <c r="LB17" s="132" t="str">
        <f t="shared" si="4"/>
        <v/>
      </c>
      <c r="LC17" s="132" t="str">
        <f t="shared" si="4"/>
        <v/>
      </c>
      <c r="LD17" s="132" t="str">
        <f t="shared" si="4"/>
        <v/>
      </c>
      <c r="LE17" s="132" t="str">
        <f t="shared" si="4"/>
        <v/>
      </c>
      <c r="LF17" s="132" t="str">
        <f t="shared" si="4"/>
        <v/>
      </c>
      <c r="LG17" s="132" t="str">
        <f t="shared" si="4"/>
        <v/>
      </c>
      <c r="LH17" s="132" t="str">
        <f t="shared" si="4"/>
        <v/>
      </c>
      <c r="LI17" s="132" t="str">
        <f t="shared" si="4"/>
        <v/>
      </c>
      <c r="LJ17" s="132" t="str">
        <f t="shared" si="4"/>
        <v/>
      </c>
      <c r="LK17" s="132" t="str">
        <f t="shared" ref="LK17:NV17" si="5">IF(Month="","",IF(Month="Jan","Quarter1",IF(Month="Feb","Quarter1",IF(Month="Mar","Quarter1",IF(Month="Apr","Quarter2",IF(Month="May","Quarter2",IF(Month="Jun","Quarter2",IF(Month="July","Quarter3",IF(Month="Aug","Quarter3",IF(Month="Aug","Quarter3",IF(Month="Sept","Quarter3",IF(Month="Oct","Quarter4",IF(Month="Nov","Quarter4",IF(Month="Dec","Quarter4"))))))))))))))</f>
        <v/>
      </c>
      <c r="LL17" s="132" t="str">
        <f t="shared" si="5"/>
        <v/>
      </c>
      <c r="LM17" s="132" t="str">
        <f t="shared" si="5"/>
        <v/>
      </c>
      <c r="LN17" s="132" t="str">
        <f t="shared" si="5"/>
        <v/>
      </c>
      <c r="LO17" s="132" t="str">
        <f t="shared" si="5"/>
        <v/>
      </c>
      <c r="LP17" s="132" t="str">
        <f t="shared" si="5"/>
        <v/>
      </c>
      <c r="LQ17" s="132" t="str">
        <f t="shared" si="5"/>
        <v/>
      </c>
      <c r="LR17" s="132" t="str">
        <f t="shared" si="5"/>
        <v/>
      </c>
      <c r="LS17" s="132" t="str">
        <f t="shared" si="5"/>
        <v/>
      </c>
      <c r="LT17" s="132" t="str">
        <f t="shared" si="5"/>
        <v/>
      </c>
      <c r="LU17" s="132" t="str">
        <f t="shared" si="5"/>
        <v/>
      </c>
      <c r="LV17" s="132" t="str">
        <f t="shared" si="5"/>
        <v/>
      </c>
      <c r="LW17" s="132" t="str">
        <f t="shared" si="5"/>
        <v/>
      </c>
      <c r="LX17" s="132" t="str">
        <f t="shared" si="5"/>
        <v/>
      </c>
      <c r="LY17" s="132" t="str">
        <f t="shared" si="5"/>
        <v/>
      </c>
      <c r="LZ17" s="132" t="str">
        <f t="shared" si="5"/>
        <v/>
      </c>
      <c r="MA17" s="132" t="str">
        <f t="shared" si="5"/>
        <v/>
      </c>
      <c r="MB17" s="132" t="str">
        <f t="shared" si="5"/>
        <v/>
      </c>
      <c r="MC17" s="132" t="str">
        <f t="shared" si="5"/>
        <v/>
      </c>
      <c r="MD17" s="132" t="str">
        <f t="shared" si="5"/>
        <v/>
      </c>
      <c r="ME17" s="132" t="str">
        <f t="shared" si="5"/>
        <v/>
      </c>
      <c r="MF17" s="132" t="str">
        <f t="shared" si="5"/>
        <v/>
      </c>
      <c r="MG17" s="132" t="str">
        <f t="shared" si="5"/>
        <v/>
      </c>
      <c r="MH17" s="132" t="str">
        <f t="shared" si="5"/>
        <v/>
      </c>
      <c r="MI17" s="132" t="str">
        <f t="shared" si="5"/>
        <v/>
      </c>
      <c r="MJ17" s="132" t="str">
        <f t="shared" si="5"/>
        <v/>
      </c>
      <c r="MK17" s="132" t="str">
        <f t="shared" si="5"/>
        <v/>
      </c>
      <c r="ML17" s="132" t="str">
        <f t="shared" si="5"/>
        <v/>
      </c>
      <c r="MM17" s="132" t="str">
        <f t="shared" si="5"/>
        <v/>
      </c>
      <c r="MN17" s="132" t="str">
        <f t="shared" si="5"/>
        <v/>
      </c>
      <c r="MO17" s="132" t="str">
        <f t="shared" si="5"/>
        <v/>
      </c>
      <c r="MP17" s="132" t="str">
        <f t="shared" si="5"/>
        <v/>
      </c>
      <c r="MQ17" s="132" t="str">
        <f t="shared" si="5"/>
        <v/>
      </c>
      <c r="MR17" s="132" t="str">
        <f t="shared" si="5"/>
        <v/>
      </c>
      <c r="MS17" s="132" t="str">
        <f t="shared" si="5"/>
        <v/>
      </c>
      <c r="MT17" s="132" t="str">
        <f t="shared" si="5"/>
        <v/>
      </c>
      <c r="MU17" s="132" t="str">
        <f t="shared" si="5"/>
        <v/>
      </c>
      <c r="MV17" s="132" t="str">
        <f t="shared" si="5"/>
        <v/>
      </c>
      <c r="MW17" s="132" t="str">
        <f t="shared" si="5"/>
        <v/>
      </c>
      <c r="MX17" s="132" t="str">
        <f t="shared" si="5"/>
        <v/>
      </c>
      <c r="MY17" s="132" t="str">
        <f t="shared" si="5"/>
        <v/>
      </c>
      <c r="MZ17" s="132" t="str">
        <f t="shared" si="5"/>
        <v/>
      </c>
      <c r="NA17" s="132" t="str">
        <f t="shared" si="5"/>
        <v/>
      </c>
      <c r="NB17" s="132" t="str">
        <f t="shared" si="5"/>
        <v/>
      </c>
      <c r="NC17" s="132" t="str">
        <f t="shared" si="5"/>
        <v/>
      </c>
      <c r="ND17" s="132" t="str">
        <f t="shared" si="5"/>
        <v/>
      </c>
      <c r="NE17" s="132" t="str">
        <f t="shared" si="5"/>
        <v/>
      </c>
      <c r="NF17" s="132" t="str">
        <f t="shared" si="5"/>
        <v/>
      </c>
      <c r="NG17" s="132" t="str">
        <f t="shared" si="5"/>
        <v/>
      </c>
      <c r="NH17" s="132" t="str">
        <f t="shared" si="5"/>
        <v/>
      </c>
      <c r="NI17" s="132" t="str">
        <f t="shared" si="5"/>
        <v/>
      </c>
      <c r="NJ17" s="132" t="str">
        <f t="shared" si="5"/>
        <v/>
      </c>
      <c r="NK17" s="132" t="str">
        <f t="shared" si="5"/>
        <v/>
      </c>
      <c r="NL17" s="132" t="str">
        <f t="shared" si="5"/>
        <v/>
      </c>
      <c r="NM17" s="132" t="str">
        <f t="shared" si="5"/>
        <v/>
      </c>
      <c r="NN17" s="132" t="str">
        <f t="shared" si="5"/>
        <v/>
      </c>
      <c r="NO17" s="132" t="str">
        <f t="shared" si="5"/>
        <v/>
      </c>
      <c r="NP17" s="132" t="str">
        <f t="shared" si="5"/>
        <v/>
      </c>
      <c r="NQ17" s="132" t="str">
        <f t="shared" si="5"/>
        <v/>
      </c>
      <c r="NR17" s="132" t="str">
        <f t="shared" si="5"/>
        <v/>
      </c>
      <c r="NS17" s="132" t="str">
        <f t="shared" si="5"/>
        <v/>
      </c>
      <c r="NT17" s="132" t="str">
        <f t="shared" si="5"/>
        <v/>
      </c>
      <c r="NU17" s="132" t="str">
        <f t="shared" si="5"/>
        <v/>
      </c>
      <c r="NV17" s="132" t="str">
        <f t="shared" si="5"/>
        <v/>
      </c>
      <c r="NW17" s="132" t="str">
        <f t="shared" ref="NW17:QH17" si="6">IF(Month="","",IF(Month="Jan","Quarter1",IF(Month="Feb","Quarter1",IF(Month="Mar","Quarter1",IF(Month="Apr","Quarter2",IF(Month="May","Quarter2",IF(Month="Jun","Quarter2",IF(Month="July","Quarter3",IF(Month="Aug","Quarter3",IF(Month="Aug","Quarter3",IF(Month="Sept","Quarter3",IF(Month="Oct","Quarter4",IF(Month="Nov","Quarter4",IF(Month="Dec","Quarter4"))))))))))))))</f>
        <v/>
      </c>
      <c r="NX17" s="132" t="str">
        <f t="shared" si="6"/>
        <v/>
      </c>
      <c r="NY17" s="132" t="str">
        <f t="shared" si="6"/>
        <v/>
      </c>
      <c r="NZ17" s="132" t="str">
        <f t="shared" si="6"/>
        <v/>
      </c>
      <c r="OA17" s="132" t="str">
        <f t="shared" si="6"/>
        <v/>
      </c>
      <c r="OB17" s="132" t="str">
        <f t="shared" si="6"/>
        <v/>
      </c>
      <c r="OC17" s="132" t="str">
        <f t="shared" si="6"/>
        <v/>
      </c>
      <c r="OD17" s="132" t="str">
        <f t="shared" si="6"/>
        <v/>
      </c>
      <c r="OE17" s="132" t="str">
        <f t="shared" si="6"/>
        <v/>
      </c>
      <c r="OF17" s="132" t="str">
        <f t="shared" si="6"/>
        <v/>
      </c>
      <c r="OG17" s="132" t="str">
        <f t="shared" si="6"/>
        <v/>
      </c>
      <c r="OH17" s="132" t="str">
        <f t="shared" si="6"/>
        <v/>
      </c>
      <c r="OI17" s="132" t="str">
        <f t="shared" si="6"/>
        <v/>
      </c>
      <c r="OJ17" s="132" t="str">
        <f t="shared" si="6"/>
        <v/>
      </c>
      <c r="OK17" s="132" t="str">
        <f t="shared" si="6"/>
        <v/>
      </c>
      <c r="OL17" s="132" t="str">
        <f t="shared" si="6"/>
        <v/>
      </c>
      <c r="OM17" s="132" t="str">
        <f t="shared" si="6"/>
        <v/>
      </c>
      <c r="ON17" s="132" t="str">
        <f t="shared" si="6"/>
        <v/>
      </c>
      <c r="OO17" s="132" t="str">
        <f t="shared" si="6"/>
        <v/>
      </c>
      <c r="OP17" s="132" t="str">
        <f t="shared" si="6"/>
        <v/>
      </c>
      <c r="OQ17" s="132" t="str">
        <f t="shared" si="6"/>
        <v/>
      </c>
      <c r="OR17" s="132" t="str">
        <f t="shared" si="6"/>
        <v/>
      </c>
      <c r="OS17" s="132" t="str">
        <f t="shared" si="6"/>
        <v/>
      </c>
      <c r="OT17" s="132" t="str">
        <f t="shared" si="6"/>
        <v/>
      </c>
      <c r="OU17" s="132" t="str">
        <f t="shared" si="6"/>
        <v/>
      </c>
      <c r="OV17" s="132" t="str">
        <f t="shared" si="6"/>
        <v/>
      </c>
      <c r="OW17" s="132" t="str">
        <f t="shared" si="6"/>
        <v/>
      </c>
      <c r="OX17" s="132" t="str">
        <f t="shared" si="6"/>
        <v/>
      </c>
      <c r="OY17" s="132" t="str">
        <f t="shared" si="6"/>
        <v/>
      </c>
      <c r="OZ17" s="132" t="str">
        <f t="shared" si="6"/>
        <v/>
      </c>
      <c r="PA17" s="132" t="str">
        <f t="shared" si="6"/>
        <v/>
      </c>
      <c r="PB17" s="132" t="str">
        <f t="shared" si="6"/>
        <v/>
      </c>
      <c r="PC17" s="132" t="str">
        <f t="shared" si="6"/>
        <v/>
      </c>
      <c r="PD17" s="132" t="str">
        <f t="shared" si="6"/>
        <v/>
      </c>
      <c r="PE17" s="132" t="str">
        <f t="shared" si="6"/>
        <v/>
      </c>
      <c r="PF17" s="132" t="str">
        <f t="shared" si="6"/>
        <v/>
      </c>
      <c r="PG17" s="132" t="str">
        <f t="shared" si="6"/>
        <v/>
      </c>
      <c r="PH17" s="132" t="str">
        <f t="shared" si="6"/>
        <v/>
      </c>
      <c r="PI17" s="132" t="str">
        <f t="shared" si="6"/>
        <v/>
      </c>
      <c r="PJ17" s="132" t="str">
        <f t="shared" si="6"/>
        <v/>
      </c>
      <c r="PK17" s="132" t="str">
        <f t="shared" si="6"/>
        <v/>
      </c>
      <c r="PL17" s="132" t="str">
        <f t="shared" si="6"/>
        <v/>
      </c>
      <c r="PM17" s="132" t="str">
        <f t="shared" si="6"/>
        <v/>
      </c>
      <c r="PN17" s="132" t="str">
        <f t="shared" si="6"/>
        <v/>
      </c>
      <c r="PO17" s="132" t="str">
        <f t="shared" si="6"/>
        <v/>
      </c>
      <c r="PP17" s="132" t="str">
        <f t="shared" si="6"/>
        <v/>
      </c>
      <c r="PQ17" s="132" t="str">
        <f t="shared" si="6"/>
        <v/>
      </c>
      <c r="PR17" s="132" t="str">
        <f t="shared" si="6"/>
        <v/>
      </c>
      <c r="PS17" s="132" t="str">
        <f t="shared" si="6"/>
        <v/>
      </c>
      <c r="PT17" s="132" t="str">
        <f t="shared" si="6"/>
        <v/>
      </c>
      <c r="PU17" s="132" t="str">
        <f t="shared" si="6"/>
        <v/>
      </c>
      <c r="PV17" s="132" t="str">
        <f t="shared" si="6"/>
        <v/>
      </c>
      <c r="PW17" s="132" t="str">
        <f t="shared" si="6"/>
        <v/>
      </c>
      <c r="PX17" s="132" t="str">
        <f t="shared" si="6"/>
        <v/>
      </c>
      <c r="PY17" s="132" t="str">
        <f t="shared" si="6"/>
        <v/>
      </c>
      <c r="PZ17" s="132" t="str">
        <f t="shared" si="6"/>
        <v/>
      </c>
      <c r="QA17" s="132" t="str">
        <f t="shared" si="6"/>
        <v/>
      </c>
      <c r="QB17" s="132" t="str">
        <f t="shared" si="6"/>
        <v/>
      </c>
      <c r="QC17" s="132" t="str">
        <f t="shared" si="6"/>
        <v/>
      </c>
      <c r="QD17" s="132" t="str">
        <f t="shared" si="6"/>
        <v/>
      </c>
      <c r="QE17" s="132" t="str">
        <f t="shared" si="6"/>
        <v/>
      </c>
      <c r="QF17" s="132" t="str">
        <f t="shared" si="6"/>
        <v/>
      </c>
      <c r="QG17" s="132" t="str">
        <f t="shared" si="6"/>
        <v/>
      </c>
      <c r="QH17" s="132" t="str">
        <f t="shared" si="6"/>
        <v/>
      </c>
      <c r="QI17" s="132" t="str">
        <f t="shared" ref="QI17:SH17" si="7">IF(Month="","",IF(Month="Jan","Quarter1",IF(Month="Feb","Quarter1",IF(Month="Mar","Quarter1",IF(Month="Apr","Quarter2",IF(Month="May","Quarter2",IF(Month="Jun","Quarter2",IF(Month="July","Quarter3",IF(Month="Aug","Quarter3",IF(Month="Aug","Quarter3",IF(Month="Sept","Quarter3",IF(Month="Oct","Quarter4",IF(Month="Nov","Quarter4",IF(Month="Dec","Quarter4"))))))))))))))</f>
        <v/>
      </c>
      <c r="QJ17" s="132" t="str">
        <f t="shared" si="7"/>
        <v/>
      </c>
      <c r="QK17" s="132" t="str">
        <f t="shared" si="7"/>
        <v/>
      </c>
      <c r="QL17" s="132" t="str">
        <f t="shared" si="7"/>
        <v/>
      </c>
      <c r="QM17" s="132" t="str">
        <f t="shared" si="7"/>
        <v/>
      </c>
      <c r="QN17" s="132" t="str">
        <f t="shared" si="7"/>
        <v/>
      </c>
      <c r="QO17" s="132" t="str">
        <f t="shared" si="7"/>
        <v/>
      </c>
      <c r="QP17" s="132" t="str">
        <f t="shared" si="7"/>
        <v/>
      </c>
      <c r="QQ17" s="132" t="str">
        <f t="shared" si="7"/>
        <v/>
      </c>
      <c r="QR17" s="132" t="str">
        <f t="shared" si="7"/>
        <v/>
      </c>
      <c r="QS17" s="132" t="str">
        <f t="shared" si="7"/>
        <v/>
      </c>
      <c r="QT17" s="132" t="str">
        <f t="shared" si="7"/>
        <v/>
      </c>
      <c r="QU17" s="132" t="str">
        <f t="shared" si="7"/>
        <v/>
      </c>
      <c r="QV17" s="132" t="str">
        <f t="shared" si="7"/>
        <v/>
      </c>
      <c r="QW17" s="132" t="str">
        <f t="shared" si="7"/>
        <v/>
      </c>
      <c r="QX17" s="132" t="str">
        <f t="shared" si="7"/>
        <v/>
      </c>
      <c r="QY17" s="132" t="str">
        <f t="shared" si="7"/>
        <v/>
      </c>
      <c r="QZ17" s="132" t="str">
        <f t="shared" si="7"/>
        <v/>
      </c>
      <c r="RA17" s="132" t="str">
        <f t="shared" si="7"/>
        <v/>
      </c>
      <c r="RB17" s="132" t="str">
        <f t="shared" si="7"/>
        <v/>
      </c>
      <c r="RC17" s="132" t="str">
        <f t="shared" si="7"/>
        <v/>
      </c>
      <c r="RD17" s="132" t="str">
        <f t="shared" si="7"/>
        <v/>
      </c>
      <c r="RE17" s="132" t="str">
        <f t="shared" si="7"/>
        <v/>
      </c>
      <c r="RF17" s="132" t="str">
        <f t="shared" si="7"/>
        <v/>
      </c>
      <c r="RG17" s="132" t="str">
        <f t="shared" si="7"/>
        <v/>
      </c>
      <c r="RH17" s="132" t="str">
        <f t="shared" si="7"/>
        <v/>
      </c>
      <c r="RI17" s="132" t="str">
        <f t="shared" si="7"/>
        <v/>
      </c>
      <c r="RJ17" s="132" t="str">
        <f t="shared" si="7"/>
        <v/>
      </c>
      <c r="RK17" s="132" t="str">
        <f t="shared" si="7"/>
        <v/>
      </c>
      <c r="RL17" s="132" t="str">
        <f t="shared" si="7"/>
        <v/>
      </c>
      <c r="RM17" s="132" t="str">
        <f t="shared" si="7"/>
        <v/>
      </c>
      <c r="RN17" s="132" t="str">
        <f t="shared" si="7"/>
        <v/>
      </c>
      <c r="RO17" s="132" t="str">
        <f t="shared" si="7"/>
        <v/>
      </c>
      <c r="RP17" s="132" t="str">
        <f t="shared" si="7"/>
        <v/>
      </c>
      <c r="RQ17" s="132" t="str">
        <f t="shared" si="7"/>
        <v/>
      </c>
      <c r="RR17" s="132" t="str">
        <f t="shared" si="7"/>
        <v/>
      </c>
      <c r="RS17" s="132" t="str">
        <f t="shared" si="7"/>
        <v/>
      </c>
      <c r="RT17" s="132" t="str">
        <f t="shared" si="7"/>
        <v/>
      </c>
      <c r="RU17" s="132" t="str">
        <f t="shared" si="7"/>
        <v/>
      </c>
      <c r="RV17" s="132" t="str">
        <f t="shared" si="7"/>
        <v/>
      </c>
      <c r="RW17" s="132" t="str">
        <f t="shared" si="7"/>
        <v/>
      </c>
      <c r="RX17" s="132" t="str">
        <f t="shared" si="7"/>
        <v/>
      </c>
      <c r="RY17" s="132" t="str">
        <f t="shared" si="7"/>
        <v/>
      </c>
      <c r="RZ17" s="132" t="str">
        <f t="shared" si="7"/>
        <v/>
      </c>
      <c r="SA17" s="132" t="str">
        <f t="shared" si="7"/>
        <v/>
      </c>
      <c r="SB17" s="132" t="str">
        <f t="shared" si="7"/>
        <v/>
      </c>
      <c r="SC17" s="132" t="str">
        <f t="shared" si="7"/>
        <v/>
      </c>
      <c r="SD17" s="132" t="str">
        <f t="shared" si="7"/>
        <v/>
      </c>
      <c r="SE17" s="132" t="str">
        <f t="shared" si="7"/>
        <v/>
      </c>
      <c r="SF17" s="132" t="str">
        <f t="shared" si="7"/>
        <v/>
      </c>
      <c r="SG17" s="132" t="str">
        <f t="shared" si="7"/>
        <v/>
      </c>
      <c r="SH17" s="132" t="str">
        <f t="shared" si="7"/>
        <v/>
      </c>
    </row>
    <row r="18" spans="1:502" s="116" customFormat="1" ht="12.75" customHeight="1" x14ac:dyDescent="0.25">
      <c r="A18" s="113"/>
      <c r="B18" s="115" t="s">
        <v>34</v>
      </c>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c r="IV18" s="115"/>
      <c r="IW18" s="115"/>
      <c r="IX18" s="115"/>
      <c r="IY18" s="115"/>
      <c r="IZ18" s="115"/>
      <c r="JA18" s="115"/>
      <c r="JB18" s="115"/>
      <c r="JC18" s="115"/>
      <c r="JD18" s="115"/>
      <c r="JE18" s="115"/>
      <c r="JF18" s="115"/>
      <c r="JG18" s="115"/>
      <c r="JH18" s="115"/>
      <c r="JI18" s="115"/>
      <c r="JJ18" s="115"/>
      <c r="JK18" s="115"/>
      <c r="JL18" s="115"/>
      <c r="JM18" s="115"/>
      <c r="JN18" s="115"/>
      <c r="JO18" s="115"/>
      <c r="JP18" s="115"/>
      <c r="JQ18" s="115"/>
      <c r="JR18" s="115"/>
      <c r="JS18" s="115"/>
      <c r="JT18" s="115"/>
      <c r="JU18" s="115"/>
      <c r="JV18" s="115"/>
      <c r="JW18" s="115"/>
      <c r="JX18" s="115"/>
      <c r="JY18" s="115"/>
      <c r="JZ18" s="115"/>
      <c r="KA18" s="115"/>
      <c r="KB18" s="115"/>
      <c r="KC18" s="115"/>
      <c r="KD18" s="115"/>
      <c r="KE18" s="115"/>
      <c r="KF18" s="115"/>
      <c r="KG18" s="115"/>
      <c r="KH18" s="115"/>
      <c r="KI18" s="115"/>
      <c r="KJ18" s="115"/>
      <c r="KK18" s="115"/>
      <c r="KL18" s="115"/>
      <c r="KM18" s="115"/>
      <c r="KN18" s="115"/>
      <c r="KO18" s="115"/>
      <c r="KP18" s="115"/>
      <c r="KQ18" s="115"/>
      <c r="KR18" s="115"/>
      <c r="KS18" s="115"/>
      <c r="KT18" s="115"/>
      <c r="KU18" s="115"/>
      <c r="KV18" s="115"/>
      <c r="KW18" s="115"/>
      <c r="KX18" s="115"/>
      <c r="KY18" s="115"/>
      <c r="KZ18" s="115"/>
      <c r="LA18" s="115"/>
      <c r="LB18" s="115"/>
      <c r="LC18" s="115"/>
      <c r="LD18" s="115"/>
      <c r="LE18" s="115"/>
      <c r="LF18" s="115"/>
      <c r="LG18" s="115"/>
      <c r="LH18" s="115"/>
      <c r="LI18" s="115"/>
      <c r="LJ18" s="115"/>
      <c r="LK18" s="115"/>
      <c r="LL18" s="115"/>
      <c r="LM18" s="115"/>
      <c r="LN18" s="115"/>
      <c r="LO18" s="115"/>
      <c r="LP18" s="115"/>
      <c r="LQ18" s="115"/>
      <c r="LR18" s="115"/>
      <c r="LS18" s="115"/>
      <c r="LT18" s="115"/>
      <c r="LU18" s="115"/>
      <c r="LV18" s="115"/>
      <c r="LW18" s="115"/>
      <c r="LX18" s="115"/>
      <c r="LY18" s="115"/>
      <c r="LZ18" s="115"/>
      <c r="MA18" s="115"/>
      <c r="MB18" s="115"/>
      <c r="MC18" s="115"/>
      <c r="MD18" s="115"/>
      <c r="ME18" s="115"/>
      <c r="MF18" s="115"/>
      <c r="MG18" s="115"/>
      <c r="MH18" s="115"/>
      <c r="MI18" s="115"/>
      <c r="MJ18" s="115"/>
      <c r="MK18" s="115"/>
      <c r="ML18" s="115"/>
      <c r="MM18" s="115"/>
      <c r="MN18" s="115"/>
      <c r="MO18" s="115"/>
      <c r="MP18" s="115"/>
      <c r="MQ18" s="115"/>
      <c r="MR18" s="115"/>
      <c r="MS18" s="115"/>
      <c r="MT18" s="115"/>
      <c r="MU18" s="115"/>
      <c r="MV18" s="115"/>
      <c r="MW18" s="115"/>
      <c r="MX18" s="115"/>
      <c r="MY18" s="115"/>
      <c r="MZ18" s="115"/>
      <c r="NA18" s="115"/>
      <c r="NB18" s="115"/>
      <c r="NC18" s="115"/>
      <c r="ND18" s="115"/>
      <c r="NE18" s="115"/>
      <c r="NF18" s="115"/>
      <c r="NG18" s="115"/>
      <c r="NH18" s="115"/>
      <c r="NI18" s="115"/>
      <c r="NJ18" s="115"/>
      <c r="NK18" s="115"/>
      <c r="NL18" s="115"/>
      <c r="NM18" s="115"/>
      <c r="NN18" s="115"/>
      <c r="NO18" s="115"/>
      <c r="NP18" s="115"/>
      <c r="NQ18" s="115"/>
      <c r="NR18" s="115"/>
      <c r="NS18" s="115"/>
      <c r="NT18" s="115"/>
      <c r="NU18" s="115"/>
      <c r="NV18" s="115"/>
      <c r="NW18" s="115"/>
      <c r="NX18" s="115"/>
      <c r="NY18" s="115"/>
      <c r="NZ18" s="115"/>
      <c r="OA18" s="115"/>
      <c r="OB18" s="115"/>
      <c r="OC18" s="115"/>
      <c r="OD18" s="115"/>
      <c r="OE18" s="115"/>
      <c r="OF18" s="115"/>
      <c r="OG18" s="115"/>
      <c r="OH18" s="115"/>
      <c r="OI18" s="115"/>
      <c r="OJ18" s="115"/>
      <c r="OK18" s="115"/>
      <c r="OL18" s="115"/>
      <c r="OM18" s="115"/>
      <c r="ON18" s="115"/>
      <c r="OO18" s="115"/>
      <c r="OP18" s="115"/>
      <c r="OQ18" s="115"/>
      <c r="OR18" s="115"/>
      <c r="OS18" s="115"/>
      <c r="OT18" s="115"/>
      <c r="OU18" s="115"/>
      <c r="OV18" s="115"/>
      <c r="OW18" s="115"/>
      <c r="OX18" s="115"/>
      <c r="OY18" s="115"/>
      <c r="OZ18" s="115"/>
      <c r="PA18" s="115"/>
      <c r="PB18" s="115"/>
      <c r="PC18" s="115"/>
      <c r="PD18" s="115"/>
      <c r="PE18" s="115"/>
      <c r="PF18" s="115"/>
      <c r="PG18" s="115"/>
      <c r="PH18" s="115"/>
      <c r="PI18" s="115"/>
      <c r="PJ18" s="115"/>
      <c r="PK18" s="115"/>
      <c r="PL18" s="115"/>
      <c r="PM18" s="115"/>
      <c r="PN18" s="115"/>
      <c r="PO18" s="115"/>
      <c r="PP18" s="115"/>
      <c r="PQ18" s="115"/>
      <c r="PR18" s="115"/>
      <c r="PS18" s="115"/>
      <c r="PT18" s="115"/>
      <c r="PU18" s="115"/>
      <c r="PV18" s="115"/>
      <c r="PW18" s="115"/>
      <c r="PX18" s="115"/>
      <c r="PY18" s="115"/>
      <c r="PZ18" s="115"/>
      <c r="QA18" s="115"/>
      <c r="QB18" s="115"/>
      <c r="QC18" s="115"/>
      <c r="QD18" s="115"/>
      <c r="QE18" s="115"/>
      <c r="QF18" s="115"/>
      <c r="QG18" s="115"/>
      <c r="QH18" s="115"/>
      <c r="QI18" s="115"/>
      <c r="QJ18" s="115"/>
      <c r="QK18" s="115"/>
      <c r="QL18" s="115"/>
      <c r="QM18" s="115"/>
      <c r="QN18" s="115"/>
      <c r="QO18" s="115"/>
      <c r="QP18" s="115"/>
      <c r="QQ18" s="115"/>
      <c r="QR18" s="115"/>
      <c r="QS18" s="115"/>
      <c r="QT18" s="115"/>
      <c r="QU18" s="115"/>
      <c r="QV18" s="115"/>
      <c r="QW18" s="115"/>
      <c r="QX18" s="115"/>
      <c r="QY18" s="115"/>
      <c r="QZ18" s="115"/>
      <c r="RA18" s="115"/>
      <c r="RB18" s="115"/>
      <c r="RC18" s="115"/>
      <c r="RD18" s="115"/>
      <c r="RE18" s="115"/>
      <c r="RF18" s="115"/>
      <c r="RG18" s="115"/>
      <c r="RH18" s="115"/>
      <c r="RI18" s="115"/>
      <c r="RJ18" s="115"/>
      <c r="RK18" s="115"/>
      <c r="RL18" s="115"/>
      <c r="RM18" s="115"/>
      <c r="RN18" s="115"/>
      <c r="RO18" s="115"/>
      <c r="RP18" s="115"/>
      <c r="RQ18" s="115"/>
      <c r="RR18" s="115"/>
      <c r="RS18" s="115"/>
      <c r="RT18" s="115"/>
      <c r="RU18" s="115"/>
      <c r="RV18" s="115"/>
      <c r="RW18" s="115"/>
      <c r="RX18" s="115"/>
      <c r="RY18" s="115"/>
      <c r="RZ18" s="115"/>
      <c r="SA18" s="115"/>
      <c r="SB18" s="115"/>
      <c r="SC18" s="115"/>
      <c r="SD18" s="115"/>
      <c r="SE18" s="115"/>
      <c r="SF18" s="115"/>
      <c r="SG18" s="115"/>
      <c r="SH18" s="115"/>
    </row>
    <row r="19" spans="1:502" s="107" customFormat="1" x14ac:dyDescent="0.25">
      <c r="A19" s="20">
        <v>1</v>
      </c>
      <c r="B19" s="117" t="s">
        <v>50</v>
      </c>
      <c r="C19" s="118"/>
      <c r="D19" s="118"/>
      <c r="E19" s="118"/>
      <c r="F19" s="118"/>
      <c r="G19" s="118"/>
      <c r="H19" s="118"/>
      <c r="I19" s="118"/>
      <c r="J19" s="118"/>
      <c r="K19" s="118"/>
      <c r="L19" s="118"/>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c r="IW19" s="119"/>
      <c r="IX19" s="119"/>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19"/>
      <c r="NJ19" s="119"/>
      <c r="NK19" s="119"/>
      <c r="NL19" s="119"/>
      <c r="NM19" s="119"/>
      <c r="NN19" s="119"/>
      <c r="NO19" s="119"/>
      <c r="NP19" s="119"/>
      <c r="NQ19" s="119"/>
      <c r="NR19" s="119"/>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19"/>
      <c r="SD19" s="119"/>
      <c r="SE19" s="119"/>
      <c r="SF19" s="119"/>
      <c r="SG19" s="119"/>
      <c r="SH19" s="119"/>
    </row>
    <row r="20" spans="1:502" s="107" customFormat="1" x14ac:dyDescent="0.25">
      <c r="A20" s="20">
        <v>2</v>
      </c>
      <c r="B20" s="117" t="s">
        <v>28</v>
      </c>
      <c r="C20" s="118"/>
      <c r="D20" s="118"/>
      <c r="E20" s="118"/>
      <c r="F20" s="118"/>
      <c r="G20" s="118"/>
      <c r="H20" s="118"/>
      <c r="I20" s="118"/>
      <c r="J20" s="118"/>
      <c r="K20" s="118"/>
      <c r="L20" s="118"/>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c r="IW20" s="119"/>
      <c r="IX20" s="119"/>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19"/>
      <c r="NJ20" s="119"/>
      <c r="NK20" s="119"/>
      <c r="NL20" s="119"/>
      <c r="NM20" s="119"/>
      <c r="NN20" s="119"/>
      <c r="NO20" s="119"/>
      <c r="NP20" s="119"/>
      <c r="NQ20" s="119"/>
      <c r="NR20" s="119"/>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19"/>
      <c r="SD20" s="119"/>
      <c r="SE20" s="119"/>
      <c r="SF20" s="119"/>
      <c r="SG20" s="119"/>
      <c r="SH20" s="119"/>
    </row>
    <row r="21" spans="1:502" s="107" customFormat="1" ht="23.25" customHeight="1" x14ac:dyDescent="0.25">
      <c r="A21" s="20">
        <v>3</v>
      </c>
      <c r="B21" s="117" t="s">
        <v>29</v>
      </c>
      <c r="C21" s="118"/>
      <c r="D21" s="118"/>
      <c r="E21" s="118"/>
      <c r="F21" s="118"/>
      <c r="G21" s="118"/>
      <c r="H21" s="118"/>
      <c r="I21" s="118"/>
      <c r="J21" s="118"/>
      <c r="K21" s="118"/>
      <c r="L21" s="118"/>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19"/>
      <c r="NJ21" s="119"/>
      <c r="NK21" s="119"/>
      <c r="NL21" s="119"/>
      <c r="NM21" s="119"/>
      <c r="NN21" s="119"/>
      <c r="NO21" s="119"/>
      <c r="NP21" s="119"/>
      <c r="NQ21" s="119"/>
      <c r="NR21" s="119"/>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19"/>
      <c r="SD21" s="119"/>
      <c r="SE21" s="119"/>
      <c r="SF21" s="119"/>
      <c r="SG21" s="119"/>
      <c r="SH21" s="119"/>
    </row>
    <row r="22" spans="1:502" s="107" customFormat="1" x14ac:dyDescent="0.25">
      <c r="A22" s="20">
        <v>4</v>
      </c>
      <c r="B22" s="117" t="s">
        <v>30</v>
      </c>
      <c r="C22" s="118"/>
      <c r="D22" s="118"/>
      <c r="E22" s="118"/>
      <c r="F22" s="118"/>
      <c r="G22" s="118"/>
      <c r="H22" s="118"/>
      <c r="I22" s="118"/>
      <c r="J22" s="118"/>
      <c r="K22" s="118"/>
      <c r="L22" s="118"/>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c r="IW22" s="119"/>
      <c r="IX22" s="119"/>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19"/>
      <c r="NJ22" s="119"/>
      <c r="NK22" s="119"/>
      <c r="NL22" s="119"/>
      <c r="NM22" s="119"/>
      <c r="NN22" s="119"/>
      <c r="NO22" s="119"/>
      <c r="NP22" s="119"/>
      <c r="NQ22" s="119"/>
      <c r="NR22" s="119"/>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19"/>
      <c r="SD22" s="119"/>
      <c r="SE22" s="119"/>
      <c r="SF22" s="119"/>
      <c r="SG22" s="119"/>
      <c r="SH22" s="119"/>
    </row>
    <row r="23" spans="1:502" s="107" customFormat="1" x14ac:dyDescent="0.25">
      <c r="A23" s="20">
        <v>5</v>
      </c>
      <c r="B23" s="117" t="s">
        <v>31</v>
      </c>
      <c r="C23" s="118"/>
      <c r="D23" s="118"/>
      <c r="E23" s="118"/>
      <c r="F23" s="118"/>
      <c r="G23" s="118"/>
      <c r="H23" s="118"/>
      <c r="I23" s="118"/>
      <c r="J23" s="118"/>
      <c r="K23" s="118"/>
      <c r="L23" s="118"/>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c r="IW23" s="119"/>
      <c r="IX23" s="119"/>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19"/>
      <c r="NJ23" s="119"/>
      <c r="NK23" s="119"/>
      <c r="NL23" s="119"/>
      <c r="NM23" s="119"/>
      <c r="NN23" s="119"/>
      <c r="NO23" s="119"/>
      <c r="NP23" s="119"/>
      <c r="NQ23" s="119"/>
      <c r="NR23" s="119"/>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19"/>
      <c r="SD23" s="119"/>
      <c r="SE23" s="119"/>
      <c r="SF23" s="119"/>
      <c r="SG23" s="119"/>
      <c r="SH23" s="119"/>
    </row>
    <row r="24" spans="1:502" s="107" customFormat="1" x14ac:dyDescent="0.25">
      <c r="A24" s="20"/>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c r="CH24" s="115"/>
      <c r="CI24" s="115"/>
      <c r="CJ24" s="115"/>
      <c r="CK24" s="115"/>
      <c r="CL24" s="115"/>
      <c r="CM24" s="115"/>
      <c r="CN24" s="115"/>
      <c r="CO24" s="115"/>
      <c r="CP24" s="115"/>
      <c r="CQ24" s="115"/>
      <c r="CR24" s="115"/>
      <c r="CS24" s="115"/>
      <c r="CT24" s="115"/>
      <c r="CU24" s="115"/>
      <c r="CV24" s="115"/>
      <c r="CW24" s="115"/>
      <c r="CX24" s="115"/>
      <c r="CY24" s="115"/>
      <c r="CZ24" s="115"/>
      <c r="DA24" s="115"/>
      <c r="DB24" s="115"/>
      <c r="DC24" s="115"/>
      <c r="DD24" s="115"/>
      <c r="DE24" s="115"/>
      <c r="DF24" s="115"/>
      <c r="DG24" s="115"/>
      <c r="DH24" s="115"/>
      <c r="DI24" s="115"/>
      <c r="DJ24" s="115"/>
      <c r="DK24" s="115"/>
      <c r="DL24" s="115"/>
      <c r="DM24" s="115"/>
      <c r="DN24" s="115"/>
      <c r="DO24" s="115"/>
      <c r="DP24" s="115"/>
      <c r="DQ24" s="115"/>
      <c r="DR24" s="115"/>
      <c r="DS24" s="115"/>
      <c r="DT24" s="115"/>
      <c r="DU24" s="115"/>
      <c r="DV24" s="115"/>
      <c r="DW24" s="115"/>
      <c r="DX24" s="115"/>
      <c r="DY24" s="115"/>
      <c r="DZ24" s="115"/>
      <c r="EA24" s="115"/>
      <c r="EB24" s="115"/>
      <c r="EC24" s="115"/>
      <c r="ED24" s="115"/>
      <c r="EE24" s="115"/>
      <c r="EF24" s="115"/>
      <c r="EG24" s="115"/>
      <c r="EH24" s="115"/>
      <c r="EI24" s="115"/>
      <c r="EJ24" s="115"/>
      <c r="EK24" s="115"/>
      <c r="EL24" s="115"/>
      <c r="EM24" s="115"/>
      <c r="EN24" s="115"/>
      <c r="EO24" s="115"/>
      <c r="EP24" s="115"/>
      <c r="EQ24" s="115"/>
      <c r="ER24" s="115"/>
      <c r="ES24" s="115"/>
      <c r="ET24" s="115"/>
      <c r="EU24" s="115"/>
      <c r="EV24" s="115"/>
      <c r="EW24" s="115"/>
      <c r="EX24" s="115"/>
      <c r="EY24" s="115"/>
      <c r="EZ24" s="115"/>
      <c r="FA24" s="115"/>
      <c r="FB24" s="115"/>
      <c r="FC24" s="115"/>
      <c r="FD24" s="115"/>
      <c r="FE24" s="115"/>
      <c r="FF24" s="115"/>
      <c r="FG24" s="115"/>
      <c r="FH24" s="115"/>
      <c r="FI24" s="115"/>
      <c r="FJ24" s="115"/>
      <c r="FK24" s="115"/>
      <c r="FL24" s="115"/>
      <c r="FM24" s="115"/>
      <c r="FN24" s="115"/>
      <c r="FO24" s="115"/>
      <c r="FP24" s="115"/>
      <c r="FQ24" s="115"/>
      <c r="FR24" s="115"/>
      <c r="FS24" s="115"/>
      <c r="FT24" s="115"/>
      <c r="FU24" s="115"/>
      <c r="FV24" s="115"/>
      <c r="FW24" s="115"/>
      <c r="FX24" s="115"/>
      <c r="FY24" s="115"/>
      <c r="FZ24" s="115"/>
      <c r="GA24" s="115"/>
      <c r="GB24" s="115"/>
      <c r="GC24" s="115"/>
      <c r="GD24" s="115"/>
      <c r="GE24" s="115"/>
      <c r="GF24" s="115"/>
      <c r="GG24" s="115"/>
      <c r="GH24" s="115"/>
      <c r="GI24" s="115"/>
      <c r="GJ24" s="115"/>
      <c r="GK24" s="115"/>
      <c r="GL24" s="115"/>
      <c r="GM24" s="115"/>
      <c r="GN24" s="115"/>
      <c r="GO24" s="115"/>
      <c r="GP24" s="115"/>
      <c r="GQ24" s="115"/>
      <c r="GR24" s="115"/>
      <c r="GS24" s="115"/>
      <c r="GT24" s="115"/>
      <c r="GU24" s="115"/>
      <c r="GV24" s="115"/>
      <c r="GW24" s="115"/>
      <c r="GX24" s="115"/>
      <c r="GY24" s="115"/>
      <c r="GZ24" s="115"/>
      <c r="HA24" s="115"/>
      <c r="HB24" s="115"/>
      <c r="HC24" s="115"/>
      <c r="HD24" s="115"/>
      <c r="HE24" s="115"/>
      <c r="HF24" s="115"/>
      <c r="HG24" s="115"/>
      <c r="HH24" s="115"/>
      <c r="HI24" s="115"/>
      <c r="HJ24" s="115"/>
      <c r="HK24" s="115"/>
      <c r="HL24" s="115"/>
      <c r="HM24" s="115"/>
      <c r="HN24" s="115"/>
      <c r="HO24" s="115"/>
      <c r="HP24" s="115"/>
      <c r="HQ24" s="115"/>
      <c r="HR24" s="115"/>
      <c r="HS24" s="115"/>
      <c r="HT24" s="115"/>
      <c r="HU24" s="115"/>
      <c r="HV24" s="115"/>
      <c r="HW24" s="115"/>
      <c r="HX24" s="115"/>
      <c r="HY24" s="115"/>
      <c r="HZ24" s="115"/>
      <c r="IA24" s="115"/>
      <c r="IB24" s="115"/>
      <c r="IC24" s="115"/>
      <c r="ID24" s="115"/>
      <c r="IE24" s="115"/>
      <c r="IF24" s="115"/>
      <c r="IG24" s="115"/>
      <c r="IH24" s="115"/>
      <c r="II24" s="115"/>
      <c r="IJ24" s="115"/>
      <c r="IK24" s="115"/>
      <c r="IL24" s="115"/>
      <c r="IM24" s="115"/>
      <c r="IN24" s="115"/>
      <c r="IO24" s="115"/>
      <c r="IP24" s="115"/>
      <c r="IQ24" s="115"/>
      <c r="IR24" s="115"/>
      <c r="IS24" s="115"/>
      <c r="IT24" s="115"/>
      <c r="IU24" s="115"/>
      <c r="IV24" s="115"/>
      <c r="IW24" s="115"/>
      <c r="IX24" s="115"/>
      <c r="IY24" s="115"/>
      <c r="IZ24" s="115"/>
      <c r="JA24" s="115"/>
      <c r="JB24" s="115"/>
      <c r="JC24" s="115"/>
      <c r="JD24" s="115"/>
      <c r="JE24" s="115"/>
      <c r="JF24" s="115"/>
      <c r="JG24" s="115"/>
      <c r="JH24" s="115"/>
      <c r="JI24" s="115"/>
      <c r="JJ24" s="115"/>
      <c r="JK24" s="115"/>
      <c r="JL24" s="115"/>
      <c r="JM24" s="115"/>
      <c r="JN24" s="115"/>
      <c r="JO24" s="115"/>
      <c r="JP24" s="115"/>
      <c r="JQ24" s="115"/>
      <c r="JR24" s="115"/>
      <c r="JS24" s="115"/>
      <c r="JT24" s="115"/>
      <c r="JU24" s="115"/>
      <c r="JV24" s="115"/>
      <c r="JW24" s="115"/>
      <c r="JX24" s="115"/>
      <c r="JY24" s="115"/>
      <c r="JZ24" s="115"/>
      <c r="KA24" s="115"/>
      <c r="KB24" s="115"/>
      <c r="KC24" s="115"/>
      <c r="KD24" s="115"/>
      <c r="KE24" s="115"/>
      <c r="KF24" s="115"/>
      <c r="KG24" s="115"/>
      <c r="KH24" s="115"/>
      <c r="KI24" s="115"/>
      <c r="KJ24" s="115"/>
      <c r="KK24" s="115"/>
      <c r="KL24" s="115"/>
      <c r="KM24" s="115"/>
      <c r="KN24" s="115"/>
      <c r="KO24" s="115"/>
      <c r="KP24" s="115"/>
      <c r="KQ24" s="115"/>
      <c r="KR24" s="115"/>
      <c r="KS24" s="115"/>
      <c r="KT24" s="115"/>
      <c r="KU24" s="115"/>
      <c r="KV24" s="115"/>
      <c r="KW24" s="115"/>
      <c r="KX24" s="115"/>
      <c r="KY24" s="115"/>
      <c r="KZ24" s="115"/>
      <c r="LA24" s="115"/>
      <c r="LB24" s="115"/>
      <c r="LC24" s="115"/>
      <c r="LD24" s="115"/>
      <c r="LE24" s="115"/>
      <c r="LF24" s="115"/>
      <c r="LG24" s="115"/>
      <c r="LH24" s="115"/>
      <c r="LI24" s="115"/>
      <c r="LJ24" s="115"/>
      <c r="LK24" s="115"/>
      <c r="LL24" s="115"/>
      <c r="LM24" s="115"/>
      <c r="LN24" s="115"/>
      <c r="LO24" s="115"/>
      <c r="LP24" s="115"/>
      <c r="LQ24" s="115"/>
      <c r="LR24" s="115"/>
      <c r="LS24" s="115"/>
      <c r="LT24" s="115"/>
      <c r="LU24" s="115"/>
      <c r="LV24" s="115"/>
      <c r="LW24" s="115"/>
      <c r="LX24" s="115"/>
      <c r="LY24" s="115"/>
      <c r="LZ24" s="115"/>
      <c r="MA24" s="115"/>
      <c r="MB24" s="115"/>
      <c r="MC24" s="115"/>
      <c r="MD24" s="115"/>
      <c r="ME24" s="115"/>
      <c r="MF24" s="115"/>
      <c r="MG24" s="115"/>
      <c r="MH24" s="115"/>
      <c r="MI24" s="115"/>
      <c r="MJ24" s="115"/>
      <c r="MK24" s="115"/>
      <c r="ML24" s="115"/>
      <c r="MM24" s="115"/>
      <c r="MN24" s="115"/>
      <c r="MO24" s="115"/>
      <c r="MP24" s="115"/>
      <c r="MQ24" s="115"/>
      <c r="MR24" s="115"/>
      <c r="MS24" s="115"/>
      <c r="MT24" s="115"/>
      <c r="MU24" s="115"/>
      <c r="MV24" s="115"/>
      <c r="MW24" s="115"/>
      <c r="MX24" s="115"/>
      <c r="MY24" s="115"/>
      <c r="MZ24" s="115"/>
      <c r="NA24" s="115"/>
      <c r="NB24" s="115"/>
      <c r="NC24" s="115"/>
      <c r="ND24" s="115"/>
      <c r="NE24" s="115"/>
      <c r="NF24" s="115"/>
      <c r="NG24" s="115"/>
      <c r="NH24" s="115"/>
      <c r="NI24" s="115"/>
      <c r="NJ24" s="115"/>
      <c r="NK24" s="115"/>
      <c r="NL24" s="115"/>
      <c r="NM24" s="115"/>
      <c r="NN24" s="115"/>
      <c r="NO24" s="115"/>
      <c r="NP24" s="115"/>
      <c r="NQ24" s="115"/>
      <c r="NR24" s="115"/>
      <c r="NS24" s="115"/>
      <c r="NT24" s="115"/>
      <c r="NU24" s="115"/>
      <c r="NV24" s="115"/>
      <c r="NW24" s="115"/>
      <c r="NX24" s="115"/>
      <c r="NY24" s="115"/>
      <c r="NZ24" s="115"/>
      <c r="OA24" s="115"/>
      <c r="OB24" s="115"/>
      <c r="OC24" s="115"/>
      <c r="OD24" s="115"/>
      <c r="OE24" s="115"/>
      <c r="OF24" s="115"/>
      <c r="OG24" s="115"/>
      <c r="OH24" s="115"/>
      <c r="OI24" s="115"/>
      <c r="OJ24" s="115"/>
      <c r="OK24" s="115"/>
      <c r="OL24" s="115"/>
      <c r="OM24" s="115"/>
      <c r="ON24" s="115"/>
      <c r="OO24" s="115"/>
      <c r="OP24" s="115"/>
      <c r="OQ24" s="115"/>
      <c r="OR24" s="115"/>
      <c r="OS24" s="115"/>
      <c r="OT24" s="115"/>
      <c r="OU24" s="115"/>
      <c r="OV24" s="115"/>
      <c r="OW24" s="115"/>
      <c r="OX24" s="115"/>
      <c r="OY24" s="115"/>
      <c r="OZ24" s="115"/>
      <c r="PA24" s="115"/>
      <c r="PB24" s="115"/>
      <c r="PC24" s="115"/>
      <c r="PD24" s="115"/>
      <c r="PE24" s="115"/>
      <c r="PF24" s="115"/>
      <c r="PG24" s="115"/>
      <c r="PH24" s="115"/>
      <c r="PI24" s="115"/>
      <c r="PJ24" s="115"/>
      <c r="PK24" s="115"/>
      <c r="PL24" s="115"/>
      <c r="PM24" s="115"/>
      <c r="PN24" s="115"/>
      <c r="PO24" s="115"/>
      <c r="PP24" s="115"/>
      <c r="PQ24" s="115"/>
      <c r="PR24" s="115"/>
      <c r="PS24" s="115"/>
      <c r="PT24" s="115"/>
      <c r="PU24" s="115"/>
      <c r="PV24" s="115"/>
      <c r="PW24" s="115"/>
      <c r="PX24" s="115"/>
      <c r="PY24" s="115"/>
      <c r="PZ24" s="115"/>
      <c r="QA24" s="115"/>
      <c r="QB24" s="115"/>
      <c r="QC24" s="115"/>
      <c r="QD24" s="115"/>
      <c r="QE24" s="115"/>
      <c r="QF24" s="115"/>
      <c r="QG24" s="115"/>
      <c r="QH24" s="115"/>
      <c r="QI24" s="115"/>
      <c r="QJ24" s="115"/>
      <c r="QK24" s="115"/>
      <c r="QL24" s="115"/>
      <c r="QM24" s="115"/>
      <c r="QN24" s="115"/>
      <c r="QO24" s="115"/>
      <c r="QP24" s="115"/>
      <c r="QQ24" s="115"/>
      <c r="QR24" s="115"/>
      <c r="QS24" s="115"/>
      <c r="QT24" s="115"/>
      <c r="QU24" s="115"/>
      <c r="QV24" s="115"/>
      <c r="QW24" s="115"/>
      <c r="QX24" s="115"/>
      <c r="QY24" s="115"/>
      <c r="QZ24" s="115"/>
      <c r="RA24" s="115"/>
      <c r="RB24" s="115"/>
      <c r="RC24" s="115"/>
      <c r="RD24" s="115"/>
      <c r="RE24" s="115"/>
      <c r="RF24" s="115"/>
      <c r="RG24" s="115"/>
      <c r="RH24" s="115"/>
      <c r="RI24" s="115"/>
      <c r="RJ24" s="115"/>
      <c r="RK24" s="115"/>
      <c r="RL24" s="115"/>
      <c r="RM24" s="115"/>
      <c r="RN24" s="115"/>
      <c r="RO24" s="115"/>
      <c r="RP24" s="115"/>
      <c r="RQ24" s="115"/>
      <c r="RR24" s="115"/>
      <c r="RS24" s="115"/>
      <c r="RT24" s="115"/>
      <c r="RU24" s="115"/>
      <c r="RV24" s="115"/>
      <c r="RW24" s="115"/>
      <c r="RX24" s="115"/>
      <c r="RY24" s="115"/>
      <c r="RZ24" s="115"/>
      <c r="SA24" s="115"/>
      <c r="SB24" s="115"/>
      <c r="SC24" s="115"/>
      <c r="SD24" s="115"/>
      <c r="SE24" s="115"/>
      <c r="SF24" s="115"/>
      <c r="SG24" s="115"/>
      <c r="SH24" s="115"/>
    </row>
    <row r="25" spans="1:502" s="107" customFormat="1" x14ac:dyDescent="0.25">
      <c r="A25" s="20"/>
      <c r="B25" s="115" t="s">
        <v>69</v>
      </c>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c r="FM25" s="115"/>
      <c r="FN25" s="115"/>
      <c r="FO25" s="115"/>
      <c r="FP25" s="115"/>
      <c r="FQ25" s="115"/>
      <c r="FR25" s="115"/>
      <c r="FS25" s="115"/>
      <c r="FT25" s="115"/>
      <c r="FU25" s="115"/>
      <c r="FV25" s="115"/>
      <c r="FW25" s="115"/>
      <c r="FX25" s="115"/>
      <c r="FY25" s="115"/>
      <c r="FZ25" s="115"/>
      <c r="GA25" s="115"/>
      <c r="GB25" s="115"/>
      <c r="GC25" s="115"/>
      <c r="GD25" s="115"/>
      <c r="GE25" s="115"/>
      <c r="GF25" s="115"/>
      <c r="GG25" s="115"/>
      <c r="GH25" s="115"/>
      <c r="GI25" s="115"/>
      <c r="GJ25" s="115"/>
      <c r="GK25" s="115"/>
      <c r="GL25" s="115"/>
      <c r="GM25" s="115"/>
      <c r="GN25" s="115"/>
      <c r="GO25" s="115"/>
      <c r="GP25" s="115"/>
      <c r="GQ25" s="115"/>
      <c r="GR25" s="115"/>
      <c r="GS25" s="115"/>
      <c r="GT25" s="115"/>
      <c r="GU25" s="115"/>
      <c r="GV25" s="115"/>
      <c r="GW25" s="115"/>
      <c r="GX25" s="115"/>
      <c r="GY25" s="115"/>
      <c r="GZ25" s="115"/>
      <c r="HA25" s="115"/>
      <c r="HB25" s="115"/>
      <c r="HC25" s="115"/>
      <c r="HD25" s="115"/>
      <c r="HE25" s="115"/>
      <c r="HF25" s="115"/>
      <c r="HG25" s="115"/>
      <c r="HH25" s="115"/>
      <c r="HI25" s="115"/>
      <c r="HJ25" s="115"/>
      <c r="HK25" s="115"/>
      <c r="HL25" s="115"/>
      <c r="HM25" s="115"/>
      <c r="HN25" s="115"/>
      <c r="HO25" s="115"/>
      <c r="HP25" s="115"/>
      <c r="HQ25" s="115"/>
      <c r="HR25" s="115"/>
      <c r="HS25" s="115"/>
      <c r="HT25" s="115"/>
      <c r="HU25" s="115"/>
      <c r="HV25" s="115"/>
      <c r="HW25" s="115"/>
      <c r="HX25" s="115"/>
      <c r="HY25" s="115"/>
      <c r="HZ25" s="115"/>
      <c r="IA25" s="115"/>
      <c r="IB25" s="115"/>
      <c r="IC25" s="115"/>
      <c r="ID25" s="115"/>
      <c r="IE25" s="115"/>
      <c r="IF25" s="115"/>
      <c r="IG25" s="115"/>
      <c r="IH25" s="115"/>
      <c r="II25" s="115"/>
      <c r="IJ25" s="115"/>
      <c r="IK25" s="115"/>
      <c r="IL25" s="115"/>
      <c r="IM25" s="115"/>
      <c r="IN25" s="115"/>
      <c r="IO25" s="115"/>
      <c r="IP25" s="115"/>
      <c r="IQ25" s="115"/>
      <c r="IR25" s="115"/>
      <c r="IS25" s="115"/>
      <c r="IT25" s="115"/>
      <c r="IU25" s="115"/>
      <c r="IV25" s="115"/>
      <c r="IW25" s="115"/>
      <c r="IX25" s="115"/>
      <c r="IY25" s="115"/>
      <c r="IZ25" s="115"/>
      <c r="JA25" s="115"/>
      <c r="JB25" s="115"/>
      <c r="JC25" s="115"/>
      <c r="JD25" s="115"/>
      <c r="JE25" s="115"/>
      <c r="JF25" s="115"/>
      <c r="JG25" s="115"/>
      <c r="JH25" s="115"/>
      <c r="JI25" s="115"/>
      <c r="JJ25" s="115"/>
      <c r="JK25" s="115"/>
      <c r="JL25" s="115"/>
      <c r="JM25" s="115"/>
      <c r="JN25" s="115"/>
      <c r="JO25" s="115"/>
      <c r="JP25" s="115"/>
      <c r="JQ25" s="115"/>
      <c r="JR25" s="115"/>
      <c r="JS25" s="115"/>
      <c r="JT25" s="115"/>
      <c r="JU25" s="115"/>
      <c r="JV25" s="115"/>
      <c r="JW25" s="115"/>
      <c r="JX25" s="115"/>
      <c r="JY25" s="115"/>
      <c r="JZ25" s="115"/>
      <c r="KA25" s="115"/>
      <c r="KB25" s="115"/>
      <c r="KC25" s="115"/>
      <c r="KD25" s="115"/>
      <c r="KE25" s="115"/>
      <c r="KF25" s="115"/>
      <c r="KG25" s="115"/>
      <c r="KH25" s="115"/>
      <c r="KI25" s="115"/>
      <c r="KJ25" s="115"/>
      <c r="KK25" s="115"/>
      <c r="KL25" s="115"/>
      <c r="KM25" s="115"/>
      <c r="KN25" s="115"/>
      <c r="KO25" s="115"/>
      <c r="KP25" s="115"/>
      <c r="KQ25" s="115"/>
      <c r="KR25" s="115"/>
      <c r="KS25" s="115"/>
      <c r="KT25" s="115"/>
      <c r="KU25" s="115"/>
      <c r="KV25" s="115"/>
      <c r="KW25" s="115"/>
      <c r="KX25" s="115"/>
      <c r="KY25" s="115"/>
      <c r="KZ25" s="115"/>
      <c r="LA25" s="115"/>
      <c r="LB25" s="115"/>
      <c r="LC25" s="115"/>
      <c r="LD25" s="115"/>
      <c r="LE25" s="115"/>
      <c r="LF25" s="115"/>
      <c r="LG25" s="115"/>
      <c r="LH25" s="115"/>
      <c r="LI25" s="115"/>
      <c r="LJ25" s="115"/>
      <c r="LK25" s="115"/>
      <c r="LL25" s="115"/>
      <c r="LM25" s="115"/>
      <c r="LN25" s="115"/>
      <c r="LO25" s="115"/>
      <c r="LP25" s="115"/>
      <c r="LQ25" s="115"/>
      <c r="LR25" s="115"/>
      <c r="LS25" s="115"/>
      <c r="LT25" s="115"/>
      <c r="LU25" s="115"/>
      <c r="LV25" s="115"/>
      <c r="LW25" s="115"/>
      <c r="LX25" s="115"/>
      <c r="LY25" s="115"/>
      <c r="LZ25" s="115"/>
      <c r="MA25" s="115"/>
      <c r="MB25" s="115"/>
      <c r="MC25" s="115"/>
      <c r="MD25" s="115"/>
      <c r="ME25" s="115"/>
      <c r="MF25" s="115"/>
      <c r="MG25" s="115"/>
      <c r="MH25" s="115"/>
      <c r="MI25" s="115"/>
      <c r="MJ25" s="115"/>
      <c r="MK25" s="115"/>
      <c r="ML25" s="115"/>
      <c r="MM25" s="115"/>
      <c r="MN25" s="115"/>
      <c r="MO25" s="115"/>
      <c r="MP25" s="115"/>
      <c r="MQ25" s="115"/>
      <c r="MR25" s="115"/>
      <c r="MS25" s="115"/>
      <c r="MT25" s="115"/>
      <c r="MU25" s="115"/>
      <c r="MV25" s="115"/>
      <c r="MW25" s="115"/>
      <c r="MX25" s="115"/>
      <c r="MY25" s="115"/>
      <c r="MZ25" s="115"/>
      <c r="NA25" s="115"/>
      <c r="NB25" s="115"/>
      <c r="NC25" s="115"/>
      <c r="ND25" s="115"/>
      <c r="NE25" s="115"/>
      <c r="NF25" s="115"/>
      <c r="NG25" s="115"/>
      <c r="NH25" s="115"/>
      <c r="NI25" s="115"/>
      <c r="NJ25" s="115"/>
      <c r="NK25" s="115"/>
      <c r="NL25" s="115"/>
      <c r="NM25" s="115"/>
      <c r="NN25" s="115"/>
      <c r="NO25" s="115"/>
      <c r="NP25" s="115"/>
      <c r="NQ25" s="115"/>
      <c r="NR25" s="115"/>
      <c r="NS25" s="115"/>
      <c r="NT25" s="115"/>
      <c r="NU25" s="115"/>
      <c r="NV25" s="115"/>
      <c r="NW25" s="115"/>
      <c r="NX25" s="115"/>
      <c r="NY25" s="115"/>
      <c r="NZ25" s="115"/>
      <c r="OA25" s="115"/>
      <c r="OB25" s="115"/>
      <c r="OC25" s="115"/>
      <c r="OD25" s="115"/>
      <c r="OE25" s="115"/>
      <c r="OF25" s="115"/>
      <c r="OG25" s="115"/>
      <c r="OH25" s="115"/>
      <c r="OI25" s="115"/>
      <c r="OJ25" s="115"/>
      <c r="OK25" s="115"/>
      <c r="OL25" s="115"/>
      <c r="OM25" s="115"/>
      <c r="ON25" s="115"/>
      <c r="OO25" s="115"/>
      <c r="OP25" s="115"/>
      <c r="OQ25" s="115"/>
      <c r="OR25" s="115"/>
      <c r="OS25" s="115"/>
      <c r="OT25" s="115"/>
      <c r="OU25" s="115"/>
      <c r="OV25" s="115"/>
      <c r="OW25" s="115"/>
      <c r="OX25" s="115"/>
      <c r="OY25" s="115"/>
      <c r="OZ25" s="115"/>
      <c r="PA25" s="115"/>
      <c r="PB25" s="115"/>
      <c r="PC25" s="115"/>
      <c r="PD25" s="115"/>
      <c r="PE25" s="115"/>
      <c r="PF25" s="115"/>
      <c r="PG25" s="115"/>
      <c r="PH25" s="115"/>
      <c r="PI25" s="115"/>
      <c r="PJ25" s="115"/>
      <c r="PK25" s="115"/>
      <c r="PL25" s="115"/>
      <c r="PM25" s="115"/>
      <c r="PN25" s="115"/>
      <c r="PO25" s="115"/>
      <c r="PP25" s="115"/>
      <c r="PQ25" s="115"/>
      <c r="PR25" s="115"/>
      <c r="PS25" s="115"/>
      <c r="PT25" s="115"/>
      <c r="PU25" s="115"/>
      <c r="PV25" s="115"/>
      <c r="PW25" s="115"/>
      <c r="PX25" s="115"/>
      <c r="PY25" s="115"/>
      <c r="PZ25" s="115"/>
      <c r="QA25" s="115"/>
      <c r="QB25" s="115"/>
      <c r="QC25" s="115"/>
      <c r="QD25" s="115"/>
      <c r="QE25" s="115"/>
      <c r="QF25" s="115"/>
      <c r="QG25" s="115"/>
      <c r="QH25" s="115"/>
      <c r="QI25" s="115"/>
      <c r="QJ25" s="115"/>
      <c r="QK25" s="115"/>
      <c r="QL25" s="115"/>
      <c r="QM25" s="115"/>
      <c r="QN25" s="115"/>
      <c r="QO25" s="115"/>
      <c r="QP25" s="115"/>
      <c r="QQ25" s="115"/>
      <c r="QR25" s="115"/>
      <c r="QS25" s="115"/>
      <c r="QT25" s="115"/>
      <c r="QU25" s="115"/>
      <c r="QV25" s="115"/>
      <c r="QW25" s="115"/>
      <c r="QX25" s="115"/>
      <c r="QY25" s="115"/>
      <c r="QZ25" s="115"/>
      <c r="RA25" s="115"/>
      <c r="RB25" s="115"/>
      <c r="RC25" s="115"/>
      <c r="RD25" s="115"/>
      <c r="RE25" s="115"/>
      <c r="RF25" s="115"/>
      <c r="RG25" s="115"/>
      <c r="RH25" s="115"/>
      <c r="RI25" s="115"/>
      <c r="RJ25" s="115"/>
      <c r="RK25" s="115"/>
      <c r="RL25" s="115"/>
      <c r="RM25" s="115"/>
      <c r="RN25" s="115"/>
      <c r="RO25" s="115"/>
      <c r="RP25" s="115"/>
      <c r="RQ25" s="115"/>
      <c r="RR25" s="115"/>
      <c r="RS25" s="115"/>
      <c r="RT25" s="115"/>
      <c r="RU25" s="115"/>
      <c r="RV25" s="115"/>
      <c r="RW25" s="115"/>
      <c r="RX25" s="115"/>
      <c r="RY25" s="115"/>
      <c r="RZ25" s="115"/>
      <c r="SA25" s="115"/>
      <c r="SB25" s="115"/>
      <c r="SC25" s="115"/>
      <c r="SD25" s="115"/>
      <c r="SE25" s="115"/>
      <c r="SF25" s="115"/>
      <c r="SG25" s="115"/>
      <c r="SH25" s="115"/>
    </row>
    <row r="26" spans="1:502" s="107" customFormat="1" x14ac:dyDescent="0.25">
      <c r="A26" s="20">
        <v>1</v>
      </c>
      <c r="B26" s="117" t="s">
        <v>53</v>
      </c>
      <c r="C26" s="118"/>
      <c r="D26" s="118"/>
      <c r="E26" s="118"/>
      <c r="F26" s="118"/>
      <c r="G26" s="118"/>
      <c r="H26" s="118"/>
      <c r="I26" s="118"/>
      <c r="J26" s="118"/>
      <c r="K26" s="118"/>
      <c r="L26" s="118"/>
      <c r="M26" s="120"/>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c r="IV26" s="119"/>
      <c r="IW26" s="119"/>
      <c r="IX26" s="119"/>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19"/>
      <c r="NJ26" s="119"/>
      <c r="NK26" s="119"/>
      <c r="NL26" s="119"/>
      <c r="NM26" s="119"/>
      <c r="NN26" s="119"/>
      <c r="NO26" s="119"/>
      <c r="NP26" s="119"/>
      <c r="NQ26" s="119"/>
      <c r="NR26" s="119"/>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19"/>
      <c r="SD26" s="119"/>
      <c r="SE26" s="119"/>
      <c r="SF26" s="119"/>
      <c r="SG26" s="119"/>
      <c r="SH26" s="119"/>
    </row>
    <row r="27" spans="1:502" s="107" customFormat="1" x14ac:dyDescent="0.25">
      <c r="A27" s="20">
        <v>2</v>
      </c>
      <c r="B27" s="117" t="s">
        <v>54</v>
      </c>
      <c r="C27" s="118"/>
      <c r="D27" s="118"/>
      <c r="E27" s="118"/>
      <c r="F27" s="118"/>
      <c r="G27" s="118"/>
      <c r="H27" s="118"/>
      <c r="I27" s="118"/>
      <c r="J27" s="118"/>
      <c r="K27" s="118"/>
      <c r="L27" s="118"/>
      <c r="M27" s="120"/>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c r="IW27" s="119"/>
      <c r="IX27" s="119"/>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19"/>
      <c r="NJ27" s="119"/>
      <c r="NK27" s="119"/>
      <c r="NL27" s="119"/>
      <c r="NM27" s="119"/>
      <c r="NN27" s="119"/>
      <c r="NO27" s="119"/>
      <c r="NP27" s="119"/>
      <c r="NQ27" s="119"/>
      <c r="NR27" s="119"/>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19"/>
      <c r="SD27" s="119"/>
      <c r="SE27" s="119"/>
      <c r="SF27" s="119"/>
      <c r="SG27" s="119"/>
      <c r="SH27" s="119"/>
    </row>
    <row r="28" spans="1:502" s="107" customFormat="1" x14ac:dyDescent="0.25">
      <c r="A28" s="20">
        <v>3</v>
      </c>
      <c r="B28" s="117" t="s">
        <v>55</v>
      </c>
      <c r="C28" s="118"/>
      <c r="D28" s="118"/>
      <c r="E28" s="118"/>
      <c r="F28" s="118"/>
      <c r="G28" s="118"/>
      <c r="H28" s="118"/>
      <c r="I28" s="118"/>
      <c r="J28" s="118"/>
      <c r="K28" s="118"/>
      <c r="L28" s="118"/>
      <c r="M28" s="121"/>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c r="DQ28" s="122"/>
      <c r="DR28" s="122"/>
      <c r="DS28" s="122"/>
      <c r="DT28" s="122"/>
      <c r="DU28" s="122"/>
      <c r="DV28" s="122"/>
      <c r="DW28" s="122"/>
      <c r="DX28" s="122"/>
      <c r="DY28" s="122"/>
      <c r="DZ28" s="122"/>
      <c r="EA28" s="122"/>
      <c r="EB28" s="122"/>
      <c r="EC28" s="122"/>
      <c r="ED28" s="122"/>
      <c r="EE28" s="122"/>
      <c r="EF28" s="122"/>
      <c r="EG28" s="122"/>
      <c r="EH28" s="122"/>
      <c r="EI28" s="122"/>
      <c r="EJ28" s="122"/>
      <c r="EK28" s="122"/>
      <c r="EL28" s="122"/>
      <c r="EM28" s="122"/>
      <c r="EN28" s="122"/>
      <c r="EO28" s="122"/>
      <c r="EP28" s="122"/>
      <c r="EQ28" s="122"/>
      <c r="ER28" s="122"/>
      <c r="ES28" s="122"/>
      <c r="ET28" s="122"/>
      <c r="EU28" s="122"/>
      <c r="EV28" s="122"/>
      <c r="EW28" s="122"/>
      <c r="EX28" s="122"/>
      <c r="EY28" s="122"/>
      <c r="EZ28" s="122"/>
      <c r="FA28" s="122"/>
      <c r="FB28" s="122"/>
      <c r="FC28" s="122"/>
      <c r="FD28" s="122"/>
      <c r="FE28" s="122"/>
      <c r="FF28" s="122"/>
      <c r="FG28" s="122"/>
      <c r="FH28" s="122"/>
      <c r="FI28" s="122"/>
      <c r="FJ28" s="122"/>
      <c r="FK28" s="122"/>
      <c r="FL28" s="122"/>
      <c r="FM28" s="122"/>
      <c r="FN28" s="122"/>
      <c r="FO28" s="122"/>
      <c r="FP28" s="122"/>
      <c r="FQ28" s="122"/>
      <c r="FR28" s="122"/>
      <c r="FS28" s="122"/>
      <c r="FT28" s="122"/>
      <c r="FU28" s="122"/>
      <c r="FV28" s="122"/>
      <c r="FW28" s="122"/>
      <c r="FX28" s="122"/>
      <c r="FY28" s="122"/>
      <c r="FZ28" s="122"/>
      <c r="GA28" s="122"/>
      <c r="GB28" s="122"/>
      <c r="GC28" s="122"/>
      <c r="GD28" s="122"/>
      <c r="GE28" s="122"/>
      <c r="GF28" s="122"/>
      <c r="GG28" s="122"/>
      <c r="GH28" s="122"/>
      <c r="GI28" s="122"/>
      <c r="GJ28" s="122"/>
      <c r="GK28" s="122"/>
      <c r="GL28" s="122"/>
      <c r="GM28" s="122"/>
      <c r="GN28" s="122"/>
      <c r="GO28" s="122"/>
      <c r="GP28" s="122"/>
      <c r="GQ28" s="122"/>
      <c r="GR28" s="122"/>
      <c r="GS28" s="122"/>
      <c r="GT28" s="122"/>
      <c r="GU28" s="122"/>
      <c r="GV28" s="122"/>
      <c r="GW28" s="122"/>
      <c r="GX28" s="122"/>
      <c r="GY28" s="122"/>
      <c r="GZ28" s="122"/>
      <c r="HA28" s="122"/>
      <c r="HB28" s="122"/>
      <c r="HC28" s="122"/>
      <c r="HD28" s="122"/>
      <c r="HE28" s="122"/>
      <c r="HF28" s="122"/>
      <c r="HG28" s="122"/>
      <c r="HH28" s="122"/>
      <c r="HI28" s="122"/>
      <c r="HJ28" s="122"/>
      <c r="HK28" s="122"/>
      <c r="HL28" s="122"/>
      <c r="HM28" s="122"/>
      <c r="HN28" s="122"/>
      <c r="HO28" s="122"/>
      <c r="HP28" s="122"/>
      <c r="HQ28" s="122"/>
      <c r="HR28" s="122"/>
      <c r="HS28" s="122"/>
      <c r="HT28" s="122"/>
      <c r="HU28" s="122"/>
      <c r="HV28" s="122"/>
      <c r="HW28" s="122"/>
      <c r="HX28" s="122"/>
      <c r="HY28" s="122"/>
      <c r="HZ28" s="122"/>
      <c r="IA28" s="122"/>
      <c r="IB28" s="122"/>
      <c r="IC28" s="122"/>
      <c r="ID28" s="122"/>
      <c r="IE28" s="122"/>
      <c r="IF28" s="122"/>
      <c r="IG28" s="122"/>
      <c r="IH28" s="122"/>
      <c r="II28" s="122"/>
      <c r="IJ28" s="122"/>
      <c r="IK28" s="122"/>
      <c r="IL28" s="122"/>
      <c r="IM28" s="122"/>
      <c r="IN28" s="122"/>
      <c r="IO28" s="122"/>
      <c r="IP28" s="122"/>
      <c r="IQ28" s="122"/>
      <c r="IR28" s="122"/>
      <c r="IS28" s="122"/>
      <c r="IT28" s="122"/>
      <c r="IU28" s="122"/>
      <c r="IV28" s="122"/>
      <c r="IW28" s="122"/>
      <c r="IX28" s="122"/>
      <c r="IY28" s="122"/>
      <c r="IZ28" s="122"/>
      <c r="JA28" s="122"/>
      <c r="JB28" s="122"/>
      <c r="JC28" s="122"/>
      <c r="JD28" s="122"/>
      <c r="JE28" s="122"/>
      <c r="JF28" s="122"/>
      <c r="JG28" s="122"/>
      <c r="JH28" s="122"/>
      <c r="JI28" s="122"/>
      <c r="JJ28" s="122"/>
      <c r="JK28" s="122"/>
      <c r="JL28" s="122"/>
      <c r="JM28" s="122"/>
      <c r="JN28" s="122"/>
      <c r="JO28" s="122"/>
      <c r="JP28" s="122"/>
      <c r="JQ28" s="122"/>
      <c r="JR28" s="122"/>
      <c r="JS28" s="122"/>
      <c r="JT28" s="122"/>
      <c r="JU28" s="122"/>
      <c r="JV28" s="122"/>
      <c r="JW28" s="122"/>
      <c r="JX28" s="122"/>
      <c r="JY28" s="122"/>
      <c r="JZ28" s="122"/>
      <c r="KA28" s="122"/>
      <c r="KB28" s="122"/>
      <c r="KC28" s="122"/>
      <c r="KD28" s="122"/>
      <c r="KE28" s="122"/>
      <c r="KF28" s="122"/>
      <c r="KG28" s="122"/>
      <c r="KH28" s="122"/>
      <c r="KI28" s="122"/>
      <c r="KJ28" s="122"/>
      <c r="KK28" s="122"/>
      <c r="KL28" s="122"/>
      <c r="KM28" s="122"/>
      <c r="KN28" s="122"/>
      <c r="KO28" s="122"/>
      <c r="KP28" s="122"/>
      <c r="KQ28" s="122"/>
      <c r="KR28" s="122"/>
      <c r="KS28" s="122"/>
      <c r="KT28" s="122"/>
      <c r="KU28" s="122"/>
      <c r="KV28" s="122"/>
      <c r="KW28" s="122"/>
      <c r="KX28" s="122"/>
      <c r="KY28" s="122"/>
      <c r="KZ28" s="122"/>
      <c r="LA28" s="122"/>
      <c r="LB28" s="122"/>
      <c r="LC28" s="122"/>
      <c r="LD28" s="122"/>
      <c r="LE28" s="122"/>
      <c r="LF28" s="122"/>
      <c r="LG28" s="122"/>
      <c r="LH28" s="122"/>
      <c r="LI28" s="122"/>
      <c r="LJ28" s="122"/>
      <c r="LK28" s="122"/>
      <c r="LL28" s="122"/>
      <c r="LM28" s="122"/>
      <c r="LN28" s="122"/>
      <c r="LO28" s="122"/>
      <c r="LP28" s="122"/>
      <c r="LQ28" s="122"/>
      <c r="LR28" s="122"/>
      <c r="LS28" s="122"/>
      <c r="LT28" s="122"/>
      <c r="LU28" s="122"/>
      <c r="LV28" s="122"/>
      <c r="LW28" s="122"/>
      <c r="LX28" s="122"/>
      <c r="LY28" s="122"/>
      <c r="LZ28" s="122"/>
      <c r="MA28" s="122"/>
      <c r="MB28" s="122"/>
      <c r="MC28" s="122"/>
      <c r="MD28" s="122"/>
      <c r="ME28" s="122"/>
      <c r="MF28" s="122"/>
      <c r="MG28" s="122"/>
      <c r="MH28" s="122"/>
      <c r="MI28" s="122"/>
      <c r="MJ28" s="122"/>
      <c r="MK28" s="122"/>
      <c r="ML28" s="122"/>
      <c r="MM28" s="122"/>
      <c r="MN28" s="122"/>
      <c r="MO28" s="122"/>
      <c r="MP28" s="122"/>
      <c r="MQ28" s="122"/>
      <c r="MR28" s="122"/>
      <c r="MS28" s="122"/>
      <c r="MT28" s="122"/>
      <c r="MU28" s="122"/>
      <c r="MV28" s="122"/>
      <c r="MW28" s="122"/>
      <c r="MX28" s="122"/>
      <c r="MY28" s="122"/>
      <c r="MZ28" s="122"/>
      <c r="NA28" s="122"/>
      <c r="NB28" s="122"/>
      <c r="NC28" s="122"/>
      <c r="ND28" s="122"/>
      <c r="NE28" s="122"/>
      <c r="NF28" s="122"/>
      <c r="NG28" s="122"/>
      <c r="NH28" s="122"/>
      <c r="NI28" s="122"/>
      <c r="NJ28" s="122"/>
      <c r="NK28" s="122"/>
      <c r="NL28" s="122"/>
      <c r="NM28" s="122"/>
      <c r="NN28" s="122"/>
      <c r="NO28" s="122"/>
      <c r="NP28" s="122"/>
      <c r="NQ28" s="122"/>
      <c r="NR28" s="122"/>
      <c r="NS28" s="122"/>
      <c r="NT28" s="122"/>
      <c r="NU28" s="122"/>
      <c r="NV28" s="122"/>
      <c r="NW28" s="122"/>
      <c r="NX28" s="122"/>
      <c r="NY28" s="122"/>
      <c r="NZ28" s="122"/>
      <c r="OA28" s="122"/>
      <c r="OB28" s="122"/>
      <c r="OC28" s="122"/>
      <c r="OD28" s="122"/>
      <c r="OE28" s="122"/>
      <c r="OF28" s="122"/>
      <c r="OG28" s="122"/>
      <c r="OH28" s="122"/>
      <c r="OI28" s="122"/>
      <c r="OJ28" s="122"/>
      <c r="OK28" s="122"/>
      <c r="OL28" s="122"/>
      <c r="OM28" s="122"/>
      <c r="ON28" s="122"/>
      <c r="OO28" s="122"/>
      <c r="OP28" s="122"/>
      <c r="OQ28" s="122"/>
      <c r="OR28" s="122"/>
      <c r="OS28" s="122"/>
      <c r="OT28" s="122"/>
      <c r="OU28" s="122"/>
      <c r="OV28" s="122"/>
      <c r="OW28" s="122"/>
      <c r="OX28" s="122"/>
      <c r="OY28" s="122"/>
      <c r="OZ28" s="122"/>
      <c r="PA28" s="122"/>
      <c r="PB28" s="122"/>
      <c r="PC28" s="122"/>
      <c r="PD28" s="122"/>
      <c r="PE28" s="122"/>
      <c r="PF28" s="122"/>
      <c r="PG28" s="122"/>
      <c r="PH28" s="122"/>
      <c r="PI28" s="122"/>
      <c r="PJ28" s="122"/>
      <c r="PK28" s="122"/>
      <c r="PL28" s="122"/>
      <c r="PM28" s="122"/>
      <c r="PN28" s="122"/>
      <c r="PO28" s="122"/>
      <c r="PP28" s="122"/>
      <c r="PQ28" s="122"/>
      <c r="PR28" s="122"/>
      <c r="PS28" s="122"/>
      <c r="PT28" s="122"/>
      <c r="PU28" s="122"/>
      <c r="PV28" s="122"/>
      <c r="PW28" s="122"/>
      <c r="PX28" s="122"/>
      <c r="PY28" s="122"/>
      <c r="PZ28" s="122"/>
      <c r="QA28" s="122"/>
      <c r="QB28" s="122"/>
      <c r="QC28" s="122"/>
      <c r="QD28" s="122"/>
      <c r="QE28" s="122"/>
      <c r="QF28" s="122"/>
      <c r="QG28" s="122"/>
      <c r="QH28" s="122"/>
      <c r="QI28" s="122"/>
      <c r="QJ28" s="122"/>
      <c r="QK28" s="122"/>
      <c r="QL28" s="122"/>
      <c r="QM28" s="122"/>
      <c r="QN28" s="122"/>
      <c r="QO28" s="122"/>
      <c r="QP28" s="122"/>
      <c r="QQ28" s="122"/>
      <c r="QR28" s="122"/>
      <c r="QS28" s="122"/>
      <c r="QT28" s="122"/>
      <c r="QU28" s="122"/>
      <c r="QV28" s="122"/>
      <c r="QW28" s="122"/>
      <c r="QX28" s="122"/>
      <c r="QY28" s="122"/>
      <c r="QZ28" s="122"/>
      <c r="RA28" s="122"/>
      <c r="RB28" s="122"/>
      <c r="RC28" s="122"/>
      <c r="RD28" s="122"/>
      <c r="RE28" s="122"/>
      <c r="RF28" s="122"/>
      <c r="RG28" s="122"/>
      <c r="RH28" s="122"/>
      <c r="RI28" s="122"/>
      <c r="RJ28" s="122"/>
      <c r="RK28" s="122"/>
      <c r="RL28" s="122"/>
      <c r="RM28" s="122"/>
      <c r="RN28" s="122"/>
      <c r="RO28" s="122"/>
      <c r="RP28" s="122"/>
      <c r="RQ28" s="122"/>
      <c r="RR28" s="122"/>
      <c r="RS28" s="122"/>
      <c r="RT28" s="122"/>
      <c r="RU28" s="122"/>
      <c r="RV28" s="122"/>
      <c r="RW28" s="122"/>
      <c r="RX28" s="122"/>
      <c r="RY28" s="122"/>
      <c r="RZ28" s="122"/>
      <c r="SA28" s="122"/>
      <c r="SB28" s="122"/>
      <c r="SC28" s="122"/>
      <c r="SD28" s="122"/>
      <c r="SE28" s="122"/>
      <c r="SF28" s="122"/>
      <c r="SG28" s="122"/>
      <c r="SH28" s="122"/>
    </row>
    <row r="29" spans="1:502" s="107" customFormat="1" ht="15.6" x14ac:dyDescent="0.35">
      <c r="A29" s="20">
        <v>4</v>
      </c>
      <c r="B29" s="117" t="s">
        <v>58</v>
      </c>
      <c r="C29" s="118"/>
      <c r="D29" s="118"/>
      <c r="E29" s="118"/>
      <c r="F29" s="118"/>
      <c r="G29" s="118"/>
      <c r="H29" s="118"/>
      <c r="I29" s="118"/>
      <c r="J29" s="118"/>
      <c r="K29" s="118"/>
      <c r="L29" s="118"/>
      <c r="M29" s="121"/>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2"/>
      <c r="DV29" s="122"/>
      <c r="DW29" s="122"/>
      <c r="DX29" s="122"/>
      <c r="DY29" s="122"/>
      <c r="DZ29" s="122"/>
      <c r="EA29" s="122"/>
      <c r="EB29" s="122"/>
      <c r="EC29" s="122"/>
      <c r="ED29" s="122"/>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2"/>
      <c r="IP29" s="122"/>
      <c r="IQ29" s="122"/>
      <c r="IR29" s="122"/>
      <c r="IS29" s="122"/>
      <c r="IT29" s="122"/>
      <c r="IU29" s="122"/>
      <c r="IV29" s="122"/>
      <c r="IW29" s="122"/>
      <c r="IX29" s="122"/>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2"/>
      <c r="NJ29" s="122"/>
      <c r="NK29" s="122"/>
      <c r="NL29" s="122"/>
      <c r="NM29" s="122"/>
      <c r="NN29" s="122"/>
      <c r="NO29" s="122"/>
      <c r="NP29" s="122"/>
      <c r="NQ29" s="122"/>
      <c r="NR29" s="122"/>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2"/>
      <c r="SD29" s="122"/>
      <c r="SE29" s="122"/>
      <c r="SF29" s="122"/>
      <c r="SG29" s="122"/>
      <c r="SH29" s="122"/>
    </row>
    <row r="30" spans="1:502" s="107" customFormat="1" x14ac:dyDescent="0.25">
      <c r="A30" s="20">
        <v>5</v>
      </c>
      <c r="B30" s="117" t="s">
        <v>56</v>
      </c>
      <c r="C30" s="118"/>
      <c r="D30" s="118"/>
      <c r="E30" s="118"/>
      <c r="F30" s="118"/>
      <c r="G30" s="118"/>
      <c r="H30" s="118"/>
      <c r="I30" s="118"/>
      <c r="J30" s="118"/>
      <c r="K30" s="118"/>
      <c r="L30" s="118"/>
      <c r="M30" s="121"/>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c r="DQ30" s="122"/>
      <c r="DR30" s="122"/>
      <c r="DS30" s="122"/>
      <c r="DT30" s="122"/>
      <c r="DU30" s="122"/>
      <c r="DV30" s="122"/>
      <c r="DW30" s="122"/>
      <c r="DX30" s="122"/>
      <c r="DY30" s="122"/>
      <c r="DZ30" s="122"/>
      <c r="EA30" s="122"/>
      <c r="EB30" s="122"/>
      <c r="EC30" s="122"/>
      <c r="ED30" s="122"/>
      <c r="EE30" s="122"/>
      <c r="EF30" s="122"/>
      <c r="EG30" s="122"/>
      <c r="EH30" s="122"/>
      <c r="EI30" s="122"/>
      <c r="EJ30" s="122"/>
      <c r="EK30" s="122"/>
      <c r="EL30" s="122"/>
      <c r="EM30" s="122"/>
      <c r="EN30" s="122"/>
      <c r="EO30" s="122"/>
      <c r="EP30" s="122"/>
      <c r="EQ30" s="122"/>
      <c r="ER30" s="122"/>
      <c r="ES30" s="122"/>
      <c r="ET30" s="122"/>
      <c r="EU30" s="122"/>
      <c r="EV30" s="122"/>
      <c r="EW30" s="122"/>
      <c r="EX30" s="122"/>
      <c r="EY30" s="122"/>
      <c r="EZ30" s="122"/>
      <c r="FA30" s="122"/>
      <c r="FB30" s="122"/>
      <c r="FC30" s="122"/>
      <c r="FD30" s="122"/>
      <c r="FE30" s="122"/>
      <c r="FF30" s="122"/>
      <c r="FG30" s="122"/>
      <c r="FH30" s="122"/>
      <c r="FI30" s="122"/>
      <c r="FJ30" s="122"/>
      <c r="FK30" s="122"/>
      <c r="FL30" s="122"/>
      <c r="FM30" s="122"/>
      <c r="FN30" s="122"/>
      <c r="FO30" s="122"/>
      <c r="FP30" s="122"/>
      <c r="FQ30" s="122"/>
      <c r="FR30" s="122"/>
      <c r="FS30" s="122"/>
      <c r="FT30" s="122"/>
      <c r="FU30" s="122"/>
      <c r="FV30" s="122"/>
      <c r="FW30" s="122"/>
      <c r="FX30" s="122"/>
      <c r="FY30" s="122"/>
      <c r="FZ30" s="122"/>
      <c r="GA30" s="122"/>
      <c r="GB30" s="122"/>
      <c r="GC30" s="122"/>
      <c r="GD30" s="122"/>
      <c r="GE30" s="122"/>
      <c r="GF30" s="122"/>
      <c r="GG30" s="122"/>
      <c r="GH30" s="122"/>
      <c r="GI30" s="122"/>
      <c r="GJ30" s="122"/>
      <c r="GK30" s="122"/>
      <c r="GL30" s="122"/>
      <c r="GM30" s="122"/>
      <c r="GN30" s="122"/>
      <c r="GO30" s="122"/>
      <c r="GP30" s="122"/>
      <c r="GQ30" s="122"/>
      <c r="GR30" s="122"/>
      <c r="GS30" s="122"/>
      <c r="GT30" s="122"/>
      <c r="GU30" s="122"/>
      <c r="GV30" s="122"/>
      <c r="GW30" s="122"/>
      <c r="GX30" s="122"/>
      <c r="GY30" s="122"/>
      <c r="GZ30" s="122"/>
      <c r="HA30" s="122"/>
      <c r="HB30" s="122"/>
      <c r="HC30" s="122"/>
      <c r="HD30" s="122"/>
      <c r="HE30" s="122"/>
      <c r="HF30" s="122"/>
      <c r="HG30" s="122"/>
      <c r="HH30" s="122"/>
      <c r="HI30" s="122"/>
      <c r="HJ30" s="122"/>
      <c r="HK30" s="122"/>
      <c r="HL30" s="122"/>
      <c r="HM30" s="122"/>
      <c r="HN30" s="122"/>
      <c r="HO30" s="122"/>
      <c r="HP30" s="122"/>
      <c r="HQ30" s="122"/>
      <c r="HR30" s="122"/>
      <c r="HS30" s="122"/>
      <c r="HT30" s="122"/>
      <c r="HU30" s="122"/>
      <c r="HV30" s="122"/>
      <c r="HW30" s="122"/>
      <c r="HX30" s="122"/>
      <c r="HY30" s="122"/>
      <c r="HZ30" s="122"/>
      <c r="IA30" s="122"/>
      <c r="IB30" s="122"/>
      <c r="IC30" s="122"/>
      <c r="ID30" s="122"/>
      <c r="IE30" s="122"/>
      <c r="IF30" s="122"/>
      <c r="IG30" s="122"/>
      <c r="IH30" s="122"/>
      <c r="II30" s="122"/>
      <c r="IJ30" s="122"/>
      <c r="IK30" s="122"/>
      <c r="IL30" s="122"/>
      <c r="IM30" s="122"/>
      <c r="IN30" s="122"/>
      <c r="IO30" s="122"/>
      <c r="IP30" s="122"/>
      <c r="IQ30" s="122"/>
      <c r="IR30" s="122"/>
      <c r="IS30" s="122"/>
      <c r="IT30" s="122"/>
      <c r="IU30" s="122"/>
      <c r="IV30" s="122"/>
      <c r="IW30" s="122"/>
      <c r="IX30" s="122"/>
      <c r="IY30" s="122"/>
      <c r="IZ30" s="122"/>
      <c r="JA30" s="122"/>
      <c r="JB30" s="122"/>
      <c r="JC30" s="122"/>
      <c r="JD30" s="122"/>
      <c r="JE30" s="122"/>
      <c r="JF30" s="122"/>
      <c r="JG30" s="122"/>
      <c r="JH30" s="122"/>
      <c r="JI30" s="122"/>
      <c r="JJ30" s="122"/>
      <c r="JK30" s="122"/>
      <c r="JL30" s="122"/>
      <c r="JM30" s="122"/>
      <c r="JN30" s="122"/>
      <c r="JO30" s="122"/>
      <c r="JP30" s="122"/>
      <c r="JQ30" s="122"/>
      <c r="JR30" s="122"/>
      <c r="JS30" s="122"/>
      <c r="JT30" s="122"/>
      <c r="JU30" s="122"/>
      <c r="JV30" s="122"/>
      <c r="JW30" s="122"/>
      <c r="JX30" s="122"/>
      <c r="JY30" s="122"/>
      <c r="JZ30" s="122"/>
      <c r="KA30" s="122"/>
      <c r="KB30" s="122"/>
      <c r="KC30" s="122"/>
      <c r="KD30" s="122"/>
      <c r="KE30" s="122"/>
      <c r="KF30" s="122"/>
      <c r="KG30" s="122"/>
      <c r="KH30" s="122"/>
      <c r="KI30" s="122"/>
      <c r="KJ30" s="122"/>
      <c r="KK30" s="122"/>
      <c r="KL30" s="122"/>
      <c r="KM30" s="122"/>
      <c r="KN30" s="122"/>
      <c r="KO30" s="122"/>
      <c r="KP30" s="122"/>
      <c r="KQ30" s="122"/>
      <c r="KR30" s="122"/>
      <c r="KS30" s="122"/>
      <c r="KT30" s="122"/>
      <c r="KU30" s="122"/>
      <c r="KV30" s="122"/>
      <c r="KW30" s="122"/>
      <c r="KX30" s="122"/>
      <c r="KY30" s="122"/>
      <c r="KZ30" s="122"/>
      <c r="LA30" s="122"/>
      <c r="LB30" s="122"/>
      <c r="LC30" s="122"/>
      <c r="LD30" s="122"/>
      <c r="LE30" s="122"/>
      <c r="LF30" s="122"/>
      <c r="LG30" s="122"/>
      <c r="LH30" s="122"/>
      <c r="LI30" s="122"/>
      <c r="LJ30" s="122"/>
      <c r="LK30" s="122"/>
      <c r="LL30" s="122"/>
      <c r="LM30" s="122"/>
      <c r="LN30" s="122"/>
      <c r="LO30" s="122"/>
      <c r="LP30" s="122"/>
      <c r="LQ30" s="122"/>
      <c r="LR30" s="122"/>
      <c r="LS30" s="122"/>
      <c r="LT30" s="122"/>
      <c r="LU30" s="122"/>
      <c r="LV30" s="122"/>
      <c r="LW30" s="122"/>
      <c r="LX30" s="122"/>
      <c r="LY30" s="122"/>
      <c r="LZ30" s="122"/>
      <c r="MA30" s="122"/>
      <c r="MB30" s="122"/>
      <c r="MC30" s="122"/>
      <c r="MD30" s="122"/>
      <c r="ME30" s="122"/>
      <c r="MF30" s="122"/>
      <c r="MG30" s="122"/>
      <c r="MH30" s="122"/>
      <c r="MI30" s="122"/>
      <c r="MJ30" s="122"/>
      <c r="MK30" s="122"/>
      <c r="ML30" s="122"/>
      <c r="MM30" s="122"/>
      <c r="MN30" s="122"/>
      <c r="MO30" s="122"/>
      <c r="MP30" s="122"/>
      <c r="MQ30" s="122"/>
      <c r="MR30" s="122"/>
      <c r="MS30" s="122"/>
      <c r="MT30" s="122"/>
      <c r="MU30" s="122"/>
      <c r="MV30" s="122"/>
      <c r="MW30" s="122"/>
      <c r="MX30" s="122"/>
      <c r="MY30" s="122"/>
      <c r="MZ30" s="122"/>
      <c r="NA30" s="122"/>
      <c r="NB30" s="122"/>
      <c r="NC30" s="122"/>
      <c r="ND30" s="122"/>
      <c r="NE30" s="122"/>
      <c r="NF30" s="122"/>
      <c r="NG30" s="122"/>
      <c r="NH30" s="122"/>
      <c r="NI30" s="122"/>
      <c r="NJ30" s="122"/>
      <c r="NK30" s="122"/>
      <c r="NL30" s="122"/>
      <c r="NM30" s="122"/>
      <c r="NN30" s="122"/>
      <c r="NO30" s="122"/>
      <c r="NP30" s="122"/>
      <c r="NQ30" s="122"/>
      <c r="NR30" s="122"/>
      <c r="NS30" s="122"/>
      <c r="NT30" s="122"/>
      <c r="NU30" s="122"/>
      <c r="NV30" s="122"/>
      <c r="NW30" s="122"/>
      <c r="NX30" s="122"/>
      <c r="NY30" s="122"/>
      <c r="NZ30" s="122"/>
      <c r="OA30" s="122"/>
      <c r="OB30" s="122"/>
      <c r="OC30" s="122"/>
      <c r="OD30" s="122"/>
      <c r="OE30" s="122"/>
      <c r="OF30" s="122"/>
      <c r="OG30" s="122"/>
      <c r="OH30" s="122"/>
      <c r="OI30" s="122"/>
      <c r="OJ30" s="122"/>
      <c r="OK30" s="122"/>
      <c r="OL30" s="122"/>
      <c r="OM30" s="122"/>
      <c r="ON30" s="122"/>
      <c r="OO30" s="122"/>
      <c r="OP30" s="122"/>
      <c r="OQ30" s="122"/>
      <c r="OR30" s="122"/>
      <c r="OS30" s="122"/>
      <c r="OT30" s="122"/>
      <c r="OU30" s="122"/>
      <c r="OV30" s="122"/>
      <c r="OW30" s="122"/>
      <c r="OX30" s="122"/>
      <c r="OY30" s="122"/>
      <c r="OZ30" s="122"/>
      <c r="PA30" s="122"/>
      <c r="PB30" s="122"/>
      <c r="PC30" s="122"/>
      <c r="PD30" s="122"/>
      <c r="PE30" s="122"/>
      <c r="PF30" s="122"/>
      <c r="PG30" s="122"/>
      <c r="PH30" s="122"/>
      <c r="PI30" s="122"/>
      <c r="PJ30" s="122"/>
      <c r="PK30" s="122"/>
      <c r="PL30" s="122"/>
      <c r="PM30" s="122"/>
      <c r="PN30" s="122"/>
      <c r="PO30" s="122"/>
      <c r="PP30" s="122"/>
      <c r="PQ30" s="122"/>
      <c r="PR30" s="122"/>
      <c r="PS30" s="122"/>
      <c r="PT30" s="122"/>
      <c r="PU30" s="122"/>
      <c r="PV30" s="122"/>
      <c r="PW30" s="122"/>
      <c r="PX30" s="122"/>
      <c r="PY30" s="122"/>
      <c r="PZ30" s="122"/>
      <c r="QA30" s="122"/>
      <c r="QB30" s="122"/>
      <c r="QC30" s="122"/>
      <c r="QD30" s="122"/>
      <c r="QE30" s="122"/>
      <c r="QF30" s="122"/>
      <c r="QG30" s="122"/>
      <c r="QH30" s="122"/>
      <c r="QI30" s="122"/>
      <c r="QJ30" s="122"/>
      <c r="QK30" s="122"/>
      <c r="QL30" s="122"/>
      <c r="QM30" s="122"/>
      <c r="QN30" s="122"/>
      <c r="QO30" s="122"/>
      <c r="QP30" s="122"/>
      <c r="QQ30" s="122"/>
      <c r="QR30" s="122"/>
      <c r="QS30" s="122"/>
      <c r="QT30" s="122"/>
      <c r="QU30" s="122"/>
      <c r="QV30" s="122"/>
      <c r="QW30" s="122"/>
      <c r="QX30" s="122"/>
      <c r="QY30" s="122"/>
      <c r="QZ30" s="122"/>
      <c r="RA30" s="122"/>
      <c r="RB30" s="122"/>
      <c r="RC30" s="122"/>
      <c r="RD30" s="122"/>
      <c r="RE30" s="122"/>
      <c r="RF30" s="122"/>
      <c r="RG30" s="122"/>
      <c r="RH30" s="122"/>
      <c r="RI30" s="122"/>
      <c r="RJ30" s="122"/>
      <c r="RK30" s="122"/>
      <c r="RL30" s="122"/>
      <c r="RM30" s="122"/>
      <c r="RN30" s="122"/>
      <c r="RO30" s="122"/>
      <c r="RP30" s="122"/>
      <c r="RQ30" s="122"/>
      <c r="RR30" s="122"/>
      <c r="RS30" s="122"/>
      <c r="RT30" s="122"/>
      <c r="RU30" s="122"/>
      <c r="RV30" s="122"/>
      <c r="RW30" s="122"/>
      <c r="RX30" s="122"/>
      <c r="RY30" s="122"/>
      <c r="RZ30" s="122"/>
      <c r="SA30" s="122"/>
      <c r="SB30" s="122"/>
      <c r="SC30" s="122"/>
      <c r="SD30" s="122"/>
      <c r="SE30" s="122"/>
      <c r="SF30" s="122"/>
      <c r="SG30" s="122"/>
      <c r="SH30" s="122"/>
    </row>
    <row r="31" spans="1:502" s="107" customFormat="1" x14ac:dyDescent="0.25">
      <c r="A31" s="20">
        <v>6</v>
      </c>
      <c r="B31" s="117" t="s">
        <v>57</v>
      </c>
      <c r="C31" s="118"/>
      <c r="D31" s="118"/>
      <c r="E31" s="118"/>
      <c r="F31" s="118"/>
      <c r="G31" s="118"/>
      <c r="H31" s="118"/>
      <c r="I31" s="118"/>
      <c r="J31" s="118"/>
      <c r="K31" s="118"/>
      <c r="L31" s="118"/>
      <c r="M31" s="121"/>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c r="GR31" s="122"/>
      <c r="GS31" s="122"/>
      <c r="GT31" s="122"/>
      <c r="GU31" s="122"/>
      <c r="GV31" s="122"/>
      <c r="GW31" s="122"/>
      <c r="GX31" s="122"/>
      <c r="GY31" s="122"/>
      <c r="GZ31" s="122"/>
      <c r="HA31" s="122"/>
      <c r="HB31" s="122"/>
      <c r="HC31" s="122"/>
      <c r="HD31" s="122"/>
      <c r="HE31" s="122"/>
      <c r="HF31" s="122"/>
      <c r="HG31" s="122"/>
      <c r="HH31" s="122"/>
      <c r="HI31" s="122"/>
      <c r="HJ31" s="122"/>
      <c r="HK31" s="122"/>
      <c r="HL31" s="122"/>
      <c r="HM31" s="122"/>
      <c r="HN31" s="122"/>
      <c r="HO31" s="122"/>
      <c r="HP31" s="122"/>
      <c r="HQ31" s="122"/>
      <c r="HR31" s="122"/>
      <c r="HS31" s="122"/>
      <c r="HT31" s="122"/>
      <c r="HU31" s="122"/>
      <c r="HV31" s="122"/>
      <c r="HW31" s="122"/>
      <c r="HX31" s="122"/>
      <c r="HY31" s="122"/>
      <c r="HZ31" s="122"/>
      <c r="IA31" s="122"/>
      <c r="IB31" s="122"/>
      <c r="IC31" s="122"/>
      <c r="ID31" s="122"/>
      <c r="IE31" s="122"/>
      <c r="IF31" s="122"/>
      <c r="IG31" s="122"/>
      <c r="IH31" s="122"/>
      <c r="II31" s="122"/>
      <c r="IJ31" s="122"/>
      <c r="IK31" s="122"/>
      <c r="IL31" s="122"/>
      <c r="IM31" s="122"/>
      <c r="IN31" s="122"/>
      <c r="IO31" s="122"/>
      <c r="IP31" s="122"/>
      <c r="IQ31" s="122"/>
      <c r="IR31" s="122"/>
      <c r="IS31" s="122"/>
      <c r="IT31" s="122"/>
      <c r="IU31" s="122"/>
      <c r="IV31" s="122"/>
      <c r="IW31" s="122"/>
      <c r="IX31" s="122"/>
      <c r="IY31" s="122"/>
      <c r="IZ31" s="122"/>
      <c r="JA31" s="122"/>
      <c r="JB31" s="122"/>
      <c r="JC31" s="122"/>
      <c r="JD31" s="122"/>
      <c r="JE31" s="122"/>
      <c r="JF31" s="122"/>
      <c r="JG31" s="122"/>
      <c r="JH31" s="122"/>
      <c r="JI31" s="122"/>
      <c r="JJ31" s="122"/>
      <c r="JK31" s="122"/>
      <c r="JL31" s="122"/>
      <c r="JM31" s="122"/>
      <c r="JN31" s="122"/>
      <c r="JO31" s="122"/>
      <c r="JP31" s="122"/>
      <c r="JQ31" s="122"/>
      <c r="JR31" s="122"/>
      <c r="JS31" s="122"/>
      <c r="JT31" s="122"/>
      <c r="JU31" s="122"/>
      <c r="JV31" s="122"/>
      <c r="JW31" s="122"/>
      <c r="JX31" s="122"/>
      <c r="JY31" s="122"/>
      <c r="JZ31" s="122"/>
      <c r="KA31" s="122"/>
      <c r="KB31" s="122"/>
      <c r="KC31" s="122"/>
      <c r="KD31" s="122"/>
      <c r="KE31" s="122"/>
      <c r="KF31" s="122"/>
      <c r="KG31" s="122"/>
      <c r="KH31" s="122"/>
      <c r="KI31" s="122"/>
      <c r="KJ31" s="122"/>
      <c r="KK31" s="122"/>
      <c r="KL31" s="122"/>
      <c r="KM31" s="122"/>
      <c r="KN31" s="122"/>
      <c r="KO31" s="122"/>
      <c r="KP31" s="122"/>
      <c r="KQ31" s="122"/>
      <c r="KR31" s="122"/>
      <c r="KS31" s="122"/>
      <c r="KT31" s="122"/>
      <c r="KU31" s="122"/>
      <c r="KV31" s="122"/>
      <c r="KW31" s="122"/>
      <c r="KX31" s="122"/>
      <c r="KY31" s="122"/>
      <c r="KZ31" s="122"/>
      <c r="LA31" s="122"/>
      <c r="LB31" s="122"/>
      <c r="LC31" s="122"/>
      <c r="LD31" s="122"/>
      <c r="LE31" s="122"/>
      <c r="LF31" s="122"/>
      <c r="LG31" s="122"/>
      <c r="LH31" s="122"/>
      <c r="LI31" s="122"/>
      <c r="LJ31" s="122"/>
      <c r="LK31" s="122"/>
      <c r="LL31" s="122"/>
      <c r="LM31" s="122"/>
      <c r="LN31" s="122"/>
      <c r="LO31" s="122"/>
      <c r="LP31" s="122"/>
      <c r="LQ31" s="122"/>
      <c r="LR31" s="122"/>
      <c r="LS31" s="122"/>
      <c r="LT31" s="122"/>
      <c r="LU31" s="122"/>
      <c r="LV31" s="122"/>
      <c r="LW31" s="122"/>
      <c r="LX31" s="122"/>
      <c r="LY31" s="122"/>
      <c r="LZ31" s="122"/>
      <c r="MA31" s="122"/>
      <c r="MB31" s="122"/>
      <c r="MC31" s="122"/>
      <c r="MD31" s="122"/>
      <c r="ME31" s="122"/>
      <c r="MF31" s="122"/>
      <c r="MG31" s="122"/>
      <c r="MH31" s="122"/>
      <c r="MI31" s="122"/>
      <c r="MJ31" s="122"/>
      <c r="MK31" s="122"/>
      <c r="ML31" s="122"/>
      <c r="MM31" s="122"/>
      <c r="MN31" s="122"/>
      <c r="MO31" s="122"/>
      <c r="MP31" s="122"/>
      <c r="MQ31" s="122"/>
      <c r="MR31" s="122"/>
      <c r="MS31" s="122"/>
      <c r="MT31" s="122"/>
      <c r="MU31" s="122"/>
      <c r="MV31" s="122"/>
      <c r="MW31" s="122"/>
      <c r="MX31" s="122"/>
      <c r="MY31" s="122"/>
      <c r="MZ31" s="122"/>
      <c r="NA31" s="122"/>
      <c r="NB31" s="122"/>
      <c r="NC31" s="122"/>
      <c r="ND31" s="122"/>
      <c r="NE31" s="122"/>
      <c r="NF31" s="122"/>
      <c r="NG31" s="122"/>
      <c r="NH31" s="122"/>
      <c r="NI31" s="122"/>
      <c r="NJ31" s="122"/>
      <c r="NK31" s="122"/>
      <c r="NL31" s="122"/>
      <c r="NM31" s="122"/>
      <c r="NN31" s="122"/>
      <c r="NO31" s="122"/>
      <c r="NP31" s="122"/>
      <c r="NQ31" s="122"/>
      <c r="NR31" s="122"/>
      <c r="NS31" s="122"/>
      <c r="NT31" s="122"/>
      <c r="NU31" s="122"/>
      <c r="NV31" s="122"/>
      <c r="NW31" s="122"/>
      <c r="NX31" s="122"/>
      <c r="NY31" s="122"/>
      <c r="NZ31" s="122"/>
      <c r="OA31" s="122"/>
      <c r="OB31" s="122"/>
      <c r="OC31" s="122"/>
      <c r="OD31" s="122"/>
      <c r="OE31" s="122"/>
      <c r="OF31" s="122"/>
      <c r="OG31" s="122"/>
      <c r="OH31" s="122"/>
      <c r="OI31" s="122"/>
      <c r="OJ31" s="122"/>
      <c r="OK31" s="122"/>
      <c r="OL31" s="122"/>
      <c r="OM31" s="122"/>
      <c r="ON31" s="122"/>
      <c r="OO31" s="122"/>
      <c r="OP31" s="122"/>
      <c r="OQ31" s="122"/>
      <c r="OR31" s="122"/>
      <c r="OS31" s="122"/>
      <c r="OT31" s="122"/>
      <c r="OU31" s="122"/>
      <c r="OV31" s="122"/>
      <c r="OW31" s="122"/>
      <c r="OX31" s="122"/>
      <c r="OY31" s="122"/>
      <c r="OZ31" s="122"/>
      <c r="PA31" s="122"/>
      <c r="PB31" s="122"/>
      <c r="PC31" s="122"/>
      <c r="PD31" s="122"/>
      <c r="PE31" s="122"/>
      <c r="PF31" s="122"/>
      <c r="PG31" s="122"/>
      <c r="PH31" s="122"/>
      <c r="PI31" s="122"/>
      <c r="PJ31" s="122"/>
      <c r="PK31" s="122"/>
      <c r="PL31" s="122"/>
      <c r="PM31" s="122"/>
      <c r="PN31" s="122"/>
      <c r="PO31" s="122"/>
      <c r="PP31" s="122"/>
      <c r="PQ31" s="122"/>
      <c r="PR31" s="122"/>
      <c r="PS31" s="122"/>
      <c r="PT31" s="122"/>
      <c r="PU31" s="122"/>
      <c r="PV31" s="122"/>
      <c r="PW31" s="122"/>
      <c r="PX31" s="122"/>
      <c r="PY31" s="122"/>
      <c r="PZ31" s="122"/>
      <c r="QA31" s="122"/>
      <c r="QB31" s="122"/>
      <c r="QC31" s="122"/>
      <c r="QD31" s="122"/>
      <c r="QE31" s="122"/>
      <c r="QF31" s="122"/>
      <c r="QG31" s="122"/>
      <c r="QH31" s="122"/>
      <c r="QI31" s="122"/>
      <c r="QJ31" s="122"/>
      <c r="QK31" s="122"/>
      <c r="QL31" s="122"/>
      <c r="QM31" s="122"/>
      <c r="QN31" s="122"/>
      <c r="QO31" s="122"/>
      <c r="QP31" s="122"/>
      <c r="QQ31" s="122"/>
      <c r="QR31" s="122"/>
      <c r="QS31" s="122"/>
      <c r="QT31" s="122"/>
      <c r="QU31" s="122"/>
      <c r="QV31" s="122"/>
      <c r="QW31" s="122"/>
      <c r="QX31" s="122"/>
      <c r="QY31" s="122"/>
      <c r="QZ31" s="122"/>
      <c r="RA31" s="122"/>
      <c r="RB31" s="122"/>
      <c r="RC31" s="122"/>
      <c r="RD31" s="122"/>
      <c r="RE31" s="122"/>
      <c r="RF31" s="122"/>
      <c r="RG31" s="122"/>
      <c r="RH31" s="122"/>
      <c r="RI31" s="122"/>
      <c r="RJ31" s="122"/>
      <c r="RK31" s="122"/>
      <c r="RL31" s="122"/>
      <c r="RM31" s="122"/>
      <c r="RN31" s="122"/>
      <c r="RO31" s="122"/>
      <c r="RP31" s="122"/>
      <c r="RQ31" s="122"/>
      <c r="RR31" s="122"/>
      <c r="RS31" s="122"/>
      <c r="RT31" s="122"/>
      <c r="RU31" s="122"/>
      <c r="RV31" s="122"/>
      <c r="RW31" s="122"/>
      <c r="RX31" s="122"/>
      <c r="RY31" s="122"/>
      <c r="RZ31" s="122"/>
      <c r="SA31" s="122"/>
      <c r="SB31" s="122"/>
      <c r="SC31" s="122"/>
      <c r="SD31" s="122"/>
      <c r="SE31" s="122"/>
      <c r="SF31" s="122"/>
      <c r="SG31" s="122"/>
      <c r="SH31" s="122"/>
    </row>
    <row r="32" spans="1:502" s="107" customFormat="1" ht="15.6" x14ac:dyDescent="0.35">
      <c r="A32" s="20">
        <v>7</v>
      </c>
      <c r="B32" s="117" t="s">
        <v>59</v>
      </c>
      <c r="C32" s="118"/>
      <c r="D32" s="118"/>
      <c r="E32" s="118"/>
      <c r="F32" s="118"/>
      <c r="G32" s="118"/>
      <c r="H32" s="118"/>
      <c r="I32" s="118"/>
      <c r="J32" s="118"/>
      <c r="K32" s="118"/>
      <c r="L32" s="118"/>
      <c r="M32" s="121"/>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c r="GR32" s="122"/>
      <c r="GS32" s="122"/>
      <c r="GT32" s="122"/>
      <c r="GU32" s="122"/>
      <c r="GV32" s="122"/>
      <c r="GW32" s="122"/>
      <c r="GX32" s="122"/>
      <c r="GY32" s="122"/>
      <c r="GZ32" s="122"/>
      <c r="HA32" s="122"/>
      <c r="HB32" s="122"/>
      <c r="HC32" s="122"/>
      <c r="HD32" s="122"/>
      <c r="HE32" s="122"/>
      <c r="HF32" s="122"/>
      <c r="HG32" s="122"/>
      <c r="HH32" s="122"/>
      <c r="HI32" s="122"/>
      <c r="HJ32" s="122"/>
      <c r="HK32" s="122"/>
      <c r="HL32" s="122"/>
      <c r="HM32" s="122"/>
      <c r="HN32" s="122"/>
      <c r="HO32" s="122"/>
      <c r="HP32" s="122"/>
      <c r="HQ32" s="122"/>
      <c r="HR32" s="122"/>
      <c r="HS32" s="122"/>
      <c r="HT32" s="122"/>
      <c r="HU32" s="122"/>
      <c r="HV32" s="122"/>
      <c r="HW32" s="122"/>
      <c r="HX32" s="122"/>
      <c r="HY32" s="122"/>
      <c r="HZ32" s="122"/>
      <c r="IA32" s="122"/>
      <c r="IB32" s="122"/>
      <c r="IC32" s="122"/>
      <c r="ID32" s="122"/>
      <c r="IE32" s="122"/>
      <c r="IF32" s="122"/>
      <c r="IG32" s="122"/>
      <c r="IH32" s="122"/>
      <c r="II32" s="122"/>
      <c r="IJ32" s="122"/>
      <c r="IK32" s="122"/>
      <c r="IL32" s="122"/>
      <c r="IM32" s="122"/>
      <c r="IN32" s="122"/>
      <c r="IO32" s="122"/>
      <c r="IP32" s="122"/>
      <c r="IQ32" s="122"/>
      <c r="IR32" s="122"/>
      <c r="IS32" s="122"/>
      <c r="IT32" s="122"/>
      <c r="IU32" s="122"/>
      <c r="IV32" s="122"/>
      <c r="IW32" s="122"/>
      <c r="IX32" s="122"/>
      <c r="IY32" s="122"/>
      <c r="IZ32" s="122"/>
      <c r="JA32" s="122"/>
      <c r="JB32" s="122"/>
      <c r="JC32" s="122"/>
      <c r="JD32" s="122"/>
      <c r="JE32" s="122"/>
      <c r="JF32" s="122"/>
      <c r="JG32" s="122"/>
      <c r="JH32" s="122"/>
      <c r="JI32" s="122"/>
      <c r="JJ32" s="122"/>
      <c r="JK32" s="122"/>
      <c r="JL32" s="122"/>
      <c r="JM32" s="122"/>
      <c r="JN32" s="122"/>
      <c r="JO32" s="122"/>
      <c r="JP32" s="122"/>
      <c r="JQ32" s="122"/>
      <c r="JR32" s="122"/>
      <c r="JS32" s="122"/>
      <c r="JT32" s="122"/>
      <c r="JU32" s="122"/>
      <c r="JV32" s="122"/>
      <c r="JW32" s="122"/>
      <c r="JX32" s="122"/>
      <c r="JY32" s="122"/>
      <c r="JZ32" s="122"/>
      <c r="KA32" s="122"/>
      <c r="KB32" s="122"/>
      <c r="KC32" s="122"/>
      <c r="KD32" s="122"/>
      <c r="KE32" s="122"/>
      <c r="KF32" s="122"/>
      <c r="KG32" s="122"/>
      <c r="KH32" s="122"/>
      <c r="KI32" s="122"/>
      <c r="KJ32" s="122"/>
      <c r="KK32" s="122"/>
      <c r="KL32" s="122"/>
      <c r="KM32" s="122"/>
      <c r="KN32" s="122"/>
      <c r="KO32" s="122"/>
      <c r="KP32" s="122"/>
      <c r="KQ32" s="122"/>
      <c r="KR32" s="122"/>
      <c r="KS32" s="122"/>
      <c r="KT32" s="122"/>
      <c r="KU32" s="122"/>
      <c r="KV32" s="122"/>
      <c r="KW32" s="122"/>
      <c r="KX32" s="122"/>
      <c r="KY32" s="122"/>
      <c r="KZ32" s="122"/>
      <c r="LA32" s="122"/>
      <c r="LB32" s="122"/>
      <c r="LC32" s="122"/>
      <c r="LD32" s="122"/>
      <c r="LE32" s="122"/>
      <c r="LF32" s="122"/>
      <c r="LG32" s="122"/>
      <c r="LH32" s="122"/>
      <c r="LI32" s="122"/>
      <c r="LJ32" s="122"/>
      <c r="LK32" s="122"/>
      <c r="LL32" s="122"/>
      <c r="LM32" s="122"/>
      <c r="LN32" s="122"/>
      <c r="LO32" s="122"/>
      <c r="LP32" s="122"/>
      <c r="LQ32" s="122"/>
      <c r="LR32" s="122"/>
      <c r="LS32" s="122"/>
      <c r="LT32" s="122"/>
      <c r="LU32" s="122"/>
      <c r="LV32" s="122"/>
      <c r="LW32" s="122"/>
      <c r="LX32" s="122"/>
      <c r="LY32" s="122"/>
      <c r="LZ32" s="122"/>
      <c r="MA32" s="122"/>
      <c r="MB32" s="122"/>
      <c r="MC32" s="122"/>
      <c r="MD32" s="122"/>
      <c r="ME32" s="122"/>
      <c r="MF32" s="122"/>
      <c r="MG32" s="122"/>
      <c r="MH32" s="122"/>
      <c r="MI32" s="122"/>
      <c r="MJ32" s="122"/>
      <c r="MK32" s="122"/>
      <c r="ML32" s="122"/>
      <c r="MM32" s="122"/>
      <c r="MN32" s="122"/>
      <c r="MO32" s="122"/>
      <c r="MP32" s="122"/>
      <c r="MQ32" s="122"/>
      <c r="MR32" s="122"/>
      <c r="MS32" s="122"/>
      <c r="MT32" s="122"/>
      <c r="MU32" s="122"/>
      <c r="MV32" s="122"/>
      <c r="MW32" s="122"/>
      <c r="MX32" s="122"/>
      <c r="MY32" s="122"/>
      <c r="MZ32" s="122"/>
      <c r="NA32" s="122"/>
      <c r="NB32" s="122"/>
      <c r="NC32" s="122"/>
      <c r="ND32" s="122"/>
      <c r="NE32" s="122"/>
      <c r="NF32" s="122"/>
      <c r="NG32" s="122"/>
      <c r="NH32" s="122"/>
      <c r="NI32" s="122"/>
      <c r="NJ32" s="122"/>
      <c r="NK32" s="122"/>
      <c r="NL32" s="122"/>
      <c r="NM32" s="122"/>
      <c r="NN32" s="122"/>
      <c r="NO32" s="122"/>
      <c r="NP32" s="122"/>
      <c r="NQ32" s="122"/>
      <c r="NR32" s="122"/>
      <c r="NS32" s="122"/>
      <c r="NT32" s="122"/>
      <c r="NU32" s="122"/>
      <c r="NV32" s="122"/>
      <c r="NW32" s="122"/>
      <c r="NX32" s="122"/>
      <c r="NY32" s="122"/>
      <c r="NZ32" s="122"/>
      <c r="OA32" s="122"/>
      <c r="OB32" s="122"/>
      <c r="OC32" s="122"/>
      <c r="OD32" s="122"/>
      <c r="OE32" s="122"/>
      <c r="OF32" s="122"/>
      <c r="OG32" s="122"/>
      <c r="OH32" s="122"/>
      <c r="OI32" s="122"/>
      <c r="OJ32" s="122"/>
      <c r="OK32" s="122"/>
      <c r="OL32" s="122"/>
      <c r="OM32" s="122"/>
      <c r="ON32" s="122"/>
      <c r="OO32" s="122"/>
      <c r="OP32" s="122"/>
      <c r="OQ32" s="122"/>
      <c r="OR32" s="122"/>
      <c r="OS32" s="122"/>
      <c r="OT32" s="122"/>
      <c r="OU32" s="122"/>
      <c r="OV32" s="122"/>
      <c r="OW32" s="122"/>
      <c r="OX32" s="122"/>
      <c r="OY32" s="122"/>
      <c r="OZ32" s="122"/>
      <c r="PA32" s="122"/>
      <c r="PB32" s="122"/>
      <c r="PC32" s="122"/>
      <c r="PD32" s="122"/>
      <c r="PE32" s="122"/>
      <c r="PF32" s="122"/>
      <c r="PG32" s="122"/>
      <c r="PH32" s="122"/>
      <c r="PI32" s="122"/>
      <c r="PJ32" s="122"/>
      <c r="PK32" s="122"/>
      <c r="PL32" s="122"/>
      <c r="PM32" s="122"/>
      <c r="PN32" s="122"/>
      <c r="PO32" s="122"/>
      <c r="PP32" s="122"/>
      <c r="PQ32" s="122"/>
      <c r="PR32" s="122"/>
      <c r="PS32" s="122"/>
      <c r="PT32" s="122"/>
      <c r="PU32" s="122"/>
      <c r="PV32" s="122"/>
      <c r="PW32" s="122"/>
      <c r="PX32" s="122"/>
      <c r="PY32" s="122"/>
      <c r="PZ32" s="122"/>
      <c r="QA32" s="122"/>
      <c r="QB32" s="122"/>
      <c r="QC32" s="122"/>
      <c r="QD32" s="122"/>
      <c r="QE32" s="122"/>
      <c r="QF32" s="122"/>
      <c r="QG32" s="122"/>
      <c r="QH32" s="122"/>
      <c r="QI32" s="122"/>
      <c r="QJ32" s="122"/>
      <c r="QK32" s="122"/>
      <c r="QL32" s="122"/>
      <c r="QM32" s="122"/>
      <c r="QN32" s="122"/>
      <c r="QO32" s="122"/>
      <c r="QP32" s="122"/>
      <c r="QQ32" s="122"/>
      <c r="QR32" s="122"/>
      <c r="QS32" s="122"/>
      <c r="QT32" s="122"/>
      <c r="QU32" s="122"/>
      <c r="QV32" s="122"/>
      <c r="QW32" s="122"/>
      <c r="QX32" s="122"/>
      <c r="QY32" s="122"/>
      <c r="QZ32" s="122"/>
      <c r="RA32" s="122"/>
      <c r="RB32" s="122"/>
      <c r="RC32" s="122"/>
      <c r="RD32" s="122"/>
      <c r="RE32" s="122"/>
      <c r="RF32" s="122"/>
      <c r="RG32" s="122"/>
      <c r="RH32" s="122"/>
      <c r="RI32" s="122"/>
      <c r="RJ32" s="122"/>
      <c r="RK32" s="122"/>
      <c r="RL32" s="122"/>
      <c r="RM32" s="122"/>
      <c r="RN32" s="122"/>
      <c r="RO32" s="122"/>
      <c r="RP32" s="122"/>
      <c r="RQ32" s="122"/>
      <c r="RR32" s="122"/>
      <c r="RS32" s="122"/>
      <c r="RT32" s="122"/>
      <c r="RU32" s="122"/>
      <c r="RV32" s="122"/>
      <c r="RW32" s="122"/>
      <c r="RX32" s="122"/>
      <c r="RY32" s="122"/>
      <c r="RZ32" s="122"/>
      <c r="SA32" s="122"/>
      <c r="SB32" s="122"/>
      <c r="SC32" s="122"/>
      <c r="SD32" s="122"/>
      <c r="SE32" s="122"/>
      <c r="SF32" s="122"/>
      <c r="SG32" s="122"/>
      <c r="SH32" s="122"/>
    </row>
    <row r="33" spans="1:502" s="107" customFormat="1" x14ac:dyDescent="0.25">
      <c r="A33" s="20">
        <v>8</v>
      </c>
      <c r="B33" s="117" t="s">
        <v>60</v>
      </c>
      <c r="C33" s="118"/>
      <c r="D33" s="118"/>
      <c r="E33" s="118"/>
      <c r="F33" s="118"/>
      <c r="G33" s="118"/>
      <c r="H33" s="118"/>
      <c r="I33" s="118"/>
      <c r="J33" s="118"/>
      <c r="K33" s="118"/>
      <c r="L33" s="118"/>
      <c r="M33" s="121"/>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c r="GR33" s="122"/>
      <c r="GS33" s="122"/>
      <c r="GT33" s="122"/>
      <c r="GU33" s="122"/>
      <c r="GV33" s="122"/>
      <c r="GW33" s="122"/>
      <c r="GX33" s="122"/>
      <c r="GY33" s="122"/>
      <c r="GZ33" s="122"/>
      <c r="HA33" s="122"/>
      <c r="HB33" s="122"/>
      <c r="HC33" s="122"/>
      <c r="HD33" s="122"/>
      <c r="HE33" s="122"/>
      <c r="HF33" s="122"/>
      <c r="HG33" s="122"/>
      <c r="HH33" s="122"/>
      <c r="HI33" s="122"/>
      <c r="HJ33" s="122"/>
      <c r="HK33" s="122"/>
      <c r="HL33" s="122"/>
      <c r="HM33" s="122"/>
      <c r="HN33" s="122"/>
      <c r="HO33" s="122"/>
      <c r="HP33" s="122"/>
      <c r="HQ33" s="122"/>
      <c r="HR33" s="122"/>
      <c r="HS33" s="122"/>
      <c r="HT33" s="122"/>
      <c r="HU33" s="122"/>
      <c r="HV33" s="122"/>
      <c r="HW33" s="122"/>
      <c r="HX33" s="122"/>
      <c r="HY33" s="122"/>
      <c r="HZ33" s="122"/>
      <c r="IA33" s="122"/>
      <c r="IB33" s="122"/>
      <c r="IC33" s="122"/>
      <c r="ID33" s="122"/>
      <c r="IE33" s="122"/>
      <c r="IF33" s="122"/>
      <c r="IG33" s="122"/>
      <c r="IH33" s="122"/>
      <c r="II33" s="122"/>
      <c r="IJ33" s="122"/>
      <c r="IK33" s="122"/>
      <c r="IL33" s="122"/>
      <c r="IM33" s="122"/>
      <c r="IN33" s="122"/>
      <c r="IO33" s="122"/>
      <c r="IP33" s="122"/>
      <c r="IQ33" s="122"/>
      <c r="IR33" s="122"/>
      <c r="IS33" s="122"/>
      <c r="IT33" s="122"/>
      <c r="IU33" s="122"/>
      <c r="IV33" s="122"/>
      <c r="IW33" s="122"/>
      <c r="IX33" s="122"/>
      <c r="IY33" s="122"/>
      <c r="IZ33" s="122"/>
      <c r="JA33" s="122"/>
      <c r="JB33" s="122"/>
      <c r="JC33" s="122"/>
      <c r="JD33" s="122"/>
      <c r="JE33" s="122"/>
      <c r="JF33" s="122"/>
      <c r="JG33" s="122"/>
      <c r="JH33" s="122"/>
      <c r="JI33" s="122"/>
      <c r="JJ33" s="122"/>
      <c r="JK33" s="122"/>
      <c r="JL33" s="122"/>
      <c r="JM33" s="122"/>
      <c r="JN33" s="122"/>
      <c r="JO33" s="122"/>
      <c r="JP33" s="122"/>
      <c r="JQ33" s="122"/>
      <c r="JR33" s="122"/>
      <c r="JS33" s="122"/>
      <c r="JT33" s="122"/>
      <c r="JU33" s="122"/>
      <c r="JV33" s="122"/>
      <c r="JW33" s="122"/>
      <c r="JX33" s="122"/>
      <c r="JY33" s="122"/>
      <c r="JZ33" s="122"/>
      <c r="KA33" s="122"/>
      <c r="KB33" s="122"/>
      <c r="KC33" s="122"/>
      <c r="KD33" s="122"/>
      <c r="KE33" s="122"/>
      <c r="KF33" s="122"/>
      <c r="KG33" s="122"/>
      <c r="KH33" s="122"/>
      <c r="KI33" s="122"/>
      <c r="KJ33" s="122"/>
      <c r="KK33" s="122"/>
      <c r="KL33" s="122"/>
      <c r="KM33" s="122"/>
      <c r="KN33" s="122"/>
      <c r="KO33" s="122"/>
      <c r="KP33" s="122"/>
      <c r="KQ33" s="122"/>
      <c r="KR33" s="122"/>
      <c r="KS33" s="122"/>
      <c r="KT33" s="122"/>
      <c r="KU33" s="122"/>
      <c r="KV33" s="122"/>
      <c r="KW33" s="122"/>
      <c r="KX33" s="122"/>
      <c r="KY33" s="122"/>
      <c r="KZ33" s="122"/>
      <c r="LA33" s="122"/>
      <c r="LB33" s="122"/>
      <c r="LC33" s="122"/>
      <c r="LD33" s="122"/>
      <c r="LE33" s="122"/>
      <c r="LF33" s="122"/>
      <c r="LG33" s="122"/>
      <c r="LH33" s="122"/>
      <c r="LI33" s="122"/>
      <c r="LJ33" s="122"/>
      <c r="LK33" s="122"/>
      <c r="LL33" s="122"/>
      <c r="LM33" s="122"/>
      <c r="LN33" s="122"/>
      <c r="LO33" s="122"/>
      <c r="LP33" s="122"/>
      <c r="LQ33" s="122"/>
      <c r="LR33" s="122"/>
      <c r="LS33" s="122"/>
      <c r="LT33" s="122"/>
      <c r="LU33" s="122"/>
      <c r="LV33" s="122"/>
      <c r="LW33" s="122"/>
      <c r="LX33" s="122"/>
      <c r="LY33" s="122"/>
      <c r="LZ33" s="122"/>
      <c r="MA33" s="122"/>
      <c r="MB33" s="122"/>
      <c r="MC33" s="122"/>
      <c r="MD33" s="122"/>
      <c r="ME33" s="122"/>
      <c r="MF33" s="122"/>
      <c r="MG33" s="122"/>
      <c r="MH33" s="122"/>
      <c r="MI33" s="122"/>
      <c r="MJ33" s="122"/>
      <c r="MK33" s="122"/>
      <c r="ML33" s="122"/>
      <c r="MM33" s="122"/>
      <c r="MN33" s="122"/>
      <c r="MO33" s="122"/>
      <c r="MP33" s="122"/>
      <c r="MQ33" s="122"/>
      <c r="MR33" s="122"/>
      <c r="MS33" s="122"/>
      <c r="MT33" s="122"/>
      <c r="MU33" s="122"/>
      <c r="MV33" s="122"/>
      <c r="MW33" s="122"/>
      <c r="MX33" s="122"/>
      <c r="MY33" s="122"/>
      <c r="MZ33" s="122"/>
      <c r="NA33" s="122"/>
      <c r="NB33" s="122"/>
      <c r="NC33" s="122"/>
      <c r="ND33" s="122"/>
      <c r="NE33" s="122"/>
      <c r="NF33" s="122"/>
      <c r="NG33" s="122"/>
      <c r="NH33" s="122"/>
      <c r="NI33" s="122"/>
      <c r="NJ33" s="122"/>
      <c r="NK33" s="122"/>
      <c r="NL33" s="122"/>
      <c r="NM33" s="122"/>
      <c r="NN33" s="122"/>
      <c r="NO33" s="122"/>
      <c r="NP33" s="122"/>
      <c r="NQ33" s="122"/>
      <c r="NR33" s="122"/>
      <c r="NS33" s="122"/>
      <c r="NT33" s="122"/>
      <c r="NU33" s="122"/>
      <c r="NV33" s="122"/>
      <c r="NW33" s="122"/>
      <c r="NX33" s="122"/>
      <c r="NY33" s="122"/>
      <c r="NZ33" s="122"/>
      <c r="OA33" s="122"/>
      <c r="OB33" s="122"/>
      <c r="OC33" s="122"/>
      <c r="OD33" s="122"/>
      <c r="OE33" s="122"/>
      <c r="OF33" s="122"/>
      <c r="OG33" s="122"/>
      <c r="OH33" s="122"/>
      <c r="OI33" s="122"/>
      <c r="OJ33" s="122"/>
      <c r="OK33" s="122"/>
      <c r="OL33" s="122"/>
      <c r="OM33" s="122"/>
      <c r="ON33" s="122"/>
      <c r="OO33" s="122"/>
      <c r="OP33" s="122"/>
      <c r="OQ33" s="122"/>
      <c r="OR33" s="122"/>
      <c r="OS33" s="122"/>
      <c r="OT33" s="122"/>
      <c r="OU33" s="122"/>
      <c r="OV33" s="122"/>
      <c r="OW33" s="122"/>
      <c r="OX33" s="122"/>
      <c r="OY33" s="122"/>
      <c r="OZ33" s="122"/>
      <c r="PA33" s="122"/>
      <c r="PB33" s="122"/>
      <c r="PC33" s="122"/>
      <c r="PD33" s="122"/>
      <c r="PE33" s="122"/>
      <c r="PF33" s="122"/>
      <c r="PG33" s="122"/>
      <c r="PH33" s="122"/>
      <c r="PI33" s="122"/>
      <c r="PJ33" s="122"/>
      <c r="PK33" s="122"/>
      <c r="PL33" s="122"/>
      <c r="PM33" s="122"/>
      <c r="PN33" s="122"/>
      <c r="PO33" s="122"/>
      <c r="PP33" s="122"/>
      <c r="PQ33" s="122"/>
      <c r="PR33" s="122"/>
      <c r="PS33" s="122"/>
      <c r="PT33" s="122"/>
      <c r="PU33" s="122"/>
      <c r="PV33" s="122"/>
      <c r="PW33" s="122"/>
      <c r="PX33" s="122"/>
      <c r="PY33" s="122"/>
      <c r="PZ33" s="122"/>
      <c r="QA33" s="122"/>
      <c r="QB33" s="122"/>
      <c r="QC33" s="122"/>
      <c r="QD33" s="122"/>
      <c r="QE33" s="122"/>
      <c r="QF33" s="122"/>
      <c r="QG33" s="122"/>
      <c r="QH33" s="122"/>
      <c r="QI33" s="122"/>
      <c r="QJ33" s="122"/>
      <c r="QK33" s="122"/>
      <c r="QL33" s="122"/>
      <c r="QM33" s="122"/>
      <c r="QN33" s="122"/>
      <c r="QO33" s="122"/>
      <c r="QP33" s="122"/>
      <c r="QQ33" s="122"/>
      <c r="QR33" s="122"/>
      <c r="QS33" s="122"/>
      <c r="QT33" s="122"/>
      <c r="QU33" s="122"/>
      <c r="QV33" s="122"/>
      <c r="QW33" s="122"/>
      <c r="QX33" s="122"/>
      <c r="QY33" s="122"/>
      <c r="QZ33" s="122"/>
      <c r="RA33" s="122"/>
      <c r="RB33" s="122"/>
      <c r="RC33" s="122"/>
      <c r="RD33" s="122"/>
      <c r="RE33" s="122"/>
      <c r="RF33" s="122"/>
      <c r="RG33" s="122"/>
      <c r="RH33" s="122"/>
      <c r="RI33" s="122"/>
      <c r="RJ33" s="122"/>
      <c r="RK33" s="122"/>
      <c r="RL33" s="122"/>
      <c r="RM33" s="122"/>
      <c r="RN33" s="122"/>
      <c r="RO33" s="122"/>
      <c r="RP33" s="122"/>
      <c r="RQ33" s="122"/>
      <c r="RR33" s="122"/>
      <c r="RS33" s="122"/>
      <c r="RT33" s="122"/>
      <c r="RU33" s="122"/>
      <c r="RV33" s="122"/>
      <c r="RW33" s="122"/>
      <c r="RX33" s="122"/>
      <c r="RY33" s="122"/>
      <c r="RZ33" s="122"/>
      <c r="SA33" s="122"/>
      <c r="SB33" s="122"/>
      <c r="SC33" s="122"/>
      <c r="SD33" s="122"/>
      <c r="SE33" s="122"/>
      <c r="SF33" s="122"/>
      <c r="SG33" s="122"/>
      <c r="SH33" s="122"/>
    </row>
    <row r="34" spans="1:502" s="107" customFormat="1" x14ac:dyDescent="0.25">
      <c r="A34" s="20">
        <v>9</v>
      </c>
      <c r="B34" s="117" t="s">
        <v>71</v>
      </c>
      <c r="C34" s="118"/>
      <c r="D34" s="118"/>
      <c r="E34" s="118"/>
      <c r="F34" s="118"/>
      <c r="G34" s="118"/>
      <c r="H34" s="118"/>
      <c r="I34" s="118"/>
      <c r="J34" s="118"/>
      <c r="K34" s="118"/>
      <c r="L34" s="118"/>
      <c r="M34" s="121"/>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122"/>
      <c r="IH34" s="122"/>
      <c r="II34" s="122"/>
      <c r="IJ34" s="122"/>
      <c r="IK34" s="122"/>
      <c r="IL34" s="122"/>
      <c r="IM34" s="122"/>
      <c r="IN34" s="122"/>
      <c r="IO34" s="122"/>
      <c r="IP34" s="122"/>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122"/>
      <c r="MX34" s="122"/>
      <c r="MY34" s="122"/>
      <c r="MZ34" s="122"/>
      <c r="NA34" s="122"/>
      <c r="NB34" s="122"/>
      <c r="NC34" s="122"/>
      <c r="ND34" s="122"/>
      <c r="NE34" s="122"/>
      <c r="NF34" s="122"/>
      <c r="NG34" s="122"/>
      <c r="NH34" s="122"/>
      <c r="NI34" s="122"/>
      <c r="NJ34" s="122"/>
      <c r="NK34" s="122"/>
      <c r="NL34" s="122"/>
      <c r="NM34" s="122"/>
      <c r="NN34" s="122"/>
      <c r="NO34" s="122"/>
      <c r="NP34" s="122"/>
      <c r="NQ34" s="122"/>
      <c r="NR34" s="122"/>
      <c r="NS34" s="122"/>
      <c r="NT34" s="122"/>
      <c r="NU34" s="122"/>
      <c r="NV34" s="122"/>
      <c r="NW34" s="122"/>
      <c r="NX34" s="122"/>
      <c r="NY34" s="122"/>
      <c r="NZ34" s="122"/>
      <c r="OA34" s="122"/>
      <c r="OB34" s="122"/>
      <c r="OC34" s="122"/>
      <c r="OD34" s="122"/>
      <c r="OE34" s="122"/>
      <c r="OF34" s="122"/>
      <c r="OG34" s="122"/>
      <c r="OH34" s="122"/>
      <c r="OI34" s="122"/>
      <c r="OJ34" s="122"/>
      <c r="OK34" s="122"/>
      <c r="OL34" s="122"/>
      <c r="OM34" s="122"/>
      <c r="ON34" s="122"/>
      <c r="OO34" s="122"/>
      <c r="OP34" s="122"/>
      <c r="OQ34" s="122"/>
      <c r="OR34" s="122"/>
      <c r="OS34" s="122"/>
      <c r="OT34" s="122"/>
      <c r="OU34" s="122"/>
      <c r="OV34" s="122"/>
      <c r="OW34" s="122"/>
      <c r="OX34" s="122"/>
      <c r="OY34" s="122"/>
      <c r="OZ34" s="122"/>
      <c r="PA34" s="122"/>
      <c r="PB34" s="122"/>
      <c r="PC34" s="122"/>
      <c r="PD34" s="122"/>
      <c r="PE34" s="122"/>
      <c r="PF34" s="122"/>
      <c r="PG34" s="122"/>
      <c r="PH34" s="122"/>
      <c r="PI34" s="122"/>
      <c r="PJ34" s="122"/>
      <c r="PK34" s="122"/>
      <c r="PL34" s="122"/>
      <c r="PM34" s="122"/>
      <c r="PN34" s="122"/>
      <c r="PO34" s="122"/>
      <c r="PP34" s="122"/>
      <c r="PQ34" s="122"/>
      <c r="PR34" s="122"/>
      <c r="PS34" s="122"/>
      <c r="PT34" s="122"/>
      <c r="PU34" s="122"/>
      <c r="PV34" s="122"/>
      <c r="PW34" s="122"/>
      <c r="PX34" s="122"/>
      <c r="PY34" s="122"/>
      <c r="PZ34" s="122"/>
      <c r="QA34" s="122"/>
      <c r="QB34" s="122"/>
      <c r="QC34" s="122"/>
      <c r="QD34" s="122"/>
      <c r="QE34" s="122"/>
      <c r="QF34" s="122"/>
      <c r="QG34" s="122"/>
      <c r="QH34" s="122"/>
      <c r="QI34" s="122"/>
      <c r="QJ34" s="122"/>
      <c r="QK34" s="122"/>
      <c r="QL34" s="122"/>
      <c r="QM34" s="122"/>
      <c r="QN34" s="122"/>
      <c r="QO34" s="122"/>
      <c r="QP34" s="122"/>
      <c r="QQ34" s="122"/>
      <c r="QR34" s="122"/>
      <c r="QS34" s="122"/>
      <c r="QT34" s="122"/>
      <c r="QU34" s="122"/>
      <c r="QV34" s="122"/>
      <c r="QW34" s="122"/>
      <c r="QX34" s="122"/>
      <c r="QY34" s="122"/>
      <c r="QZ34" s="122"/>
      <c r="RA34" s="122"/>
      <c r="RB34" s="122"/>
      <c r="RC34" s="122"/>
      <c r="RD34" s="122"/>
      <c r="RE34" s="122"/>
      <c r="RF34" s="122"/>
      <c r="RG34" s="122"/>
      <c r="RH34" s="122"/>
      <c r="RI34" s="122"/>
      <c r="RJ34" s="122"/>
      <c r="RK34" s="122"/>
      <c r="RL34" s="122"/>
      <c r="RM34" s="122"/>
      <c r="RN34" s="122"/>
      <c r="RO34" s="122"/>
      <c r="RP34" s="122"/>
      <c r="RQ34" s="122"/>
      <c r="RR34" s="122"/>
      <c r="RS34" s="122"/>
      <c r="RT34" s="122"/>
      <c r="RU34" s="122"/>
      <c r="RV34" s="122"/>
      <c r="RW34" s="122"/>
      <c r="RX34" s="122"/>
      <c r="RY34" s="122"/>
      <c r="RZ34" s="122"/>
      <c r="SA34" s="122"/>
      <c r="SB34" s="122"/>
      <c r="SC34" s="122"/>
      <c r="SD34" s="122"/>
      <c r="SE34" s="122"/>
      <c r="SF34" s="122"/>
      <c r="SG34" s="122"/>
      <c r="SH34" s="122"/>
    </row>
    <row r="35" spans="1:502" s="107" customFormat="1" x14ac:dyDescent="0.25">
      <c r="A35" s="20">
        <v>10</v>
      </c>
      <c r="B35" s="117" t="s">
        <v>61</v>
      </c>
      <c r="C35" s="118"/>
      <c r="D35" s="118"/>
      <c r="E35" s="118"/>
      <c r="F35" s="118"/>
      <c r="G35" s="118"/>
      <c r="H35" s="118"/>
      <c r="I35" s="118"/>
      <c r="J35" s="118"/>
      <c r="K35" s="118"/>
      <c r="L35" s="118"/>
      <c r="M35" s="121"/>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122"/>
      <c r="IH35" s="122"/>
      <c r="II35" s="122"/>
      <c r="IJ35" s="122"/>
      <c r="IK35" s="122"/>
      <c r="IL35" s="122"/>
      <c r="IM35" s="122"/>
      <c r="IN35" s="122"/>
      <c r="IO35" s="122"/>
      <c r="IP35" s="122"/>
      <c r="IQ35" s="122"/>
      <c r="IR35" s="122"/>
      <c r="IS35" s="122"/>
      <c r="IT35" s="122"/>
      <c r="IU35" s="122"/>
      <c r="IV35" s="122"/>
      <c r="IW35" s="122"/>
      <c r="IX35" s="122"/>
      <c r="IY35" s="122"/>
      <c r="IZ35" s="122"/>
      <c r="JA35" s="122"/>
      <c r="JB35" s="122"/>
      <c r="JC35" s="122"/>
      <c r="JD35" s="122"/>
      <c r="JE35" s="122"/>
      <c r="JF35" s="122"/>
      <c r="JG35" s="122"/>
      <c r="JH35" s="122"/>
      <c r="JI35" s="122"/>
      <c r="JJ35" s="122"/>
      <c r="JK35" s="122"/>
      <c r="JL35" s="122"/>
      <c r="JM35" s="122"/>
      <c r="JN35" s="122"/>
      <c r="JO35" s="122"/>
      <c r="JP35" s="122"/>
      <c r="JQ35" s="122"/>
      <c r="JR35" s="122"/>
      <c r="JS35" s="122"/>
      <c r="JT35" s="122"/>
      <c r="JU35" s="122"/>
      <c r="JV35" s="122"/>
      <c r="JW35" s="122"/>
      <c r="JX35" s="122"/>
      <c r="JY35" s="122"/>
      <c r="JZ35" s="122"/>
      <c r="KA35" s="122"/>
      <c r="KB35" s="122"/>
      <c r="KC35" s="122"/>
      <c r="KD35" s="122"/>
      <c r="KE35" s="122"/>
      <c r="KF35" s="122"/>
      <c r="KG35" s="122"/>
      <c r="KH35" s="122"/>
      <c r="KI35" s="122"/>
      <c r="KJ35" s="122"/>
      <c r="KK35" s="122"/>
      <c r="KL35" s="122"/>
      <c r="KM35" s="122"/>
      <c r="KN35" s="122"/>
      <c r="KO35" s="122"/>
      <c r="KP35" s="122"/>
      <c r="KQ35" s="122"/>
      <c r="KR35" s="122"/>
      <c r="KS35" s="122"/>
      <c r="KT35" s="122"/>
      <c r="KU35" s="122"/>
      <c r="KV35" s="122"/>
      <c r="KW35" s="122"/>
      <c r="KX35" s="122"/>
      <c r="KY35" s="122"/>
      <c r="KZ35" s="122"/>
      <c r="LA35" s="122"/>
      <c r="LB35" s="122"/>
      <c r="LC35" s="122"/>
      <c r="LD35" s="122"/>
      <c r="LE35" s="122"/>
      <c r="LF35" s="122"/>
      <c r="LG35" s="122"/>
      <c r="LH35" s="122"/>
      <c r="LI35" s="122"/>
      <c r="LJ35" s="122"/>
      <c r="LK35" s="122"/>
      <c r="LL35" s="122"/>
      <c r="LM35" s="122"/>
      <c r="LN35" s="122"/>
      <c r="LO35" s="122"/>
      <c r="LP35" s="122"/>
      <c r="LQ35" s="122"/>
      <c r="LR35" s="122"/>
      <c r="LS35" s="122"/>
      <c r="LT35" s="122"/>
      <c r="LU35" s="122"/>
      <c r="LV35" s="122"/>
      <c r="LW35" s="122"/>
      <c r="LX35" s="122"/>
      <c r="LY35" s="122"/>
      <c r="LZ35" s="122"/>
      <c r="MA35" s="122"/>
      <c r="MB35" s="122"/>
      <c r="MC35" s="122"/>
      <c r="MD35" s="122"/>
      <c r="ME35" s="122"/>
      <c r="MF35" s="122"/>
      <c r="MG35" s="122"/>
      <c r="MH35" s="122"/>
      <c r="MI35" s="122"/>
      <c r="MJ35" s="122"/>
      <c r="MK35" s="122"/>
      <c r="ML35" s="122"/>
      <c r="MM35" s="122"/>
      <c r="MN35" s="122"/>
      <c r="MO35" s="122"/>
      <c r="MP35" s="122"/>
      <c r="MQ35" s="122"/>
      <c r="MR35" s="122"/>
      <c r="MS35" s="122"/>
      <c r="MT35" s="122"/>
      <c r="MU35" s="122"/>
      <c r="MV35" s="122"/>
      <c r="MW35" s="122"/>
      <c r="MX35" s="122"/>
      <c r="MY35" s="122"/>
      <c r="MZ35" s="122"/>
      <c r="NA35" s="122"/>
      <c r="NB35" s="122"/>
      <c r="NC35" s="122"/>
      <c r="ND35" s="122"/>
      <c r="NE35" s="122"/>
      <c r="NF35" s="122"/>
      <c r="NG35" s="122"/>
      <c r="NH35" s="122"/>
      <c r="NI35" s="122"/>
      <c r="NJ35" s="122"/>
      <c r="NK35" s="122"/>
      <c r="NL35" s="122"/>
      <c r="NM35" s="122"/>
      <c r="NN35" s="122"/>
      <c r="NO35" s="122"/>
      <c r="NP35" s="122"/>
      <c r="NQ35" s="122"/>
      <c r="NR35" s="122"/>
      <c r="NS35" s="122"/>
      <c r="NT35" s="122"/>
      <c r="NU35" s="122"/>
      <c r="NV35" s="122"/>
      <c r="NW35" s="122"/>
      <c r="NX35" s="122"/>
      <c r="NY35" s="122"/>
      <c r="NZ35" s="122"/>
      <c r="OA35" s="122"/>
      <c r="OB35" s="122"/>
      <c r="OC35" s="122"/>
      <c r="OD35" s="122"/>
      <c r="OE35" s="122"/>
      <c r="OF35" s="122"/>
      <c r="OG35" s="122"/>
      <c r="OH35" s="122"/>
      <c r="OI35" s="122"/>
      <c r="OJ35" s="122"/>
      <c r="OK35" s="122"/>
      <c r="OL35" s="122"/>
      <c r="OM35" s="122"/>
      <c r="ON35" s="122"/>
      <c r="OO35" s="122"/>
      <c r="OP35" s="122"/>
      <c r="OQ35" s="122"/>
      <c r="OR35" s="122"/>
      <c r="OS35" s="122"/>
      <c r="OT35" s="122"/>
      <c r="OU35" s="122"/>
      <c r="OV35" s="122"/>
      <c r="OW35" s="122"/>
      <c r="OX35" s="122"/>
      <c r="OY35" s="122"/>
      <c r="OZ35" s="122"/>
      <c r="PA35" s="122"/>
      <c r="PB35" s="122"/>
      <c r="PC35" s="122"/>
      <c r="PD35" s="122"/>
      <c r="PE35" s="122"/>
      <c r="PF35" s="122"/>
      <c r="PG35" s="122"/>
      <c r="PH35" s="122"/>
      <c r="PI35" s="122"/>
      <c r="PJ35" s="122"/>
      <c r="PK35" s="122"/>
      <c r="PL35" s="122"/>
      <c r="PM35" s="122"/>
      <c r="PN35" s="122"/>
      <c r="PO35" s="122"/>
      <c r="PP35" s="122"/>
      <c r="PQ35" s="122"/>
      <c r="PR35" s="122"/>
      <c r="PS35" s="122"/>
      <c r="PT35" s="122"/>
      <c r="PU35" s="122"/>
      <c r="PV35" s="122"/>
      <c r="PW35" s="122"/>
      <c r="PX35" s="122"/>
      <c r="PY35" s="122"/>
      <c r="PZ35" s="122"/>
      <c r="QA35" s="122"/>
      <c r="QB35" s="122"/>
      <c r="QC35" s="122"/>
      <c r="QD35" s="122"/>
      <c r="QE35" s="122"/>
      <c r="QF35" s="122"/>
      <c r="QG35" s="122"/>
      <c r="QH35" s="122"/>
      <c r="QI35" s="122"/>
      <c r="QJ35" s="122"/>
      <c r="QK35" s="122"/>
      <c r="QL35" s="122"/>
      <c r="QM35" s="122"/>
      <c r="QN35" s="122"/>
      <c r="QO35" s="122"/>
      <c r="QP35" s="122"/>
      <c r="QQ35" s="122"/>
      <c r="QR35" s="122"/>
      <c r="QS35" s="122"/>
      <c r="QT35" s="122"/>
      <c r="QU35" s="122"/>
      <c r="QV35" s="122"/>
      <c r="QW35" s="122"/>
      <c r="QX35" s="122"/>
      <c r="QY35" s="122"/>
      <c r="QZ35" s="122"/>
      <c r="RA35" s="122"/>
      <c r="RB35" s="122"/>
      <c r="RC35" s="122"/>
      <c r="RD35" s="122"/>
      <c r="RE35" s="122"/>
      <c r="RF35" s="122"/>
      <c r="RG35" s="122"/>
      <c r="RH35" s="122"/>
      <c r="RI35" s="122"/>
      <c r="RJ35" s="122"/>
      <c r="RK35" s="122"/>
      <c r="RL35" s="122"/>
      <c r="RM35" s="122"/>
      <c r="RN35" s="122"/>
      <c r="RO35" s="122"/>
      <c r="RP35" s="122"/>
      <c r="RQ35" s="122"/>
      <c r="RR35" s="122"/>
      <c r="RS35" s="122"/>
      <c r="RT35" s="122"/>
      <c r="RU35" s="122"/>
      <c r="RV35" s="122"/>
      <c r="RW35" s="122"/>
      <c r="RX35" s="122"/>
      <c r="RY35" s="122"/>
      <c r="RZ35" s="122"/>
      <c r="SA35" s="122"/>
      <c r="SB35" s="122"/>
      <c r="SC35" s="122"/>
      <c r="SD35" s="122"/>
      <c r="SE35" s="122"/>
      <c r="SF35" s="122"/>
      <c r="SG35" s="122"/>
      <c r="SH35" s="122"/>
    </row>
    <row r="36" spans="1:502" s="107" customFormat="1" x14ac:dyDescent="0.25">
      <c r="A36" s="20">
        <v>11</v>
      </c>
      <c r="B36" s="117" t="s">
        <v>62</v>
      </c>
      <c r="C36" s="118"/>
      <c r="D36" s="118"/>
      <c r="E36" s="118"/>
      <c r="F36" s="118"/>
      <c r="G36" s="118"/>
      <c r="H36" s="118"/>
      <c r="I36" s="118"/>
      <c r="J36" s="118"/>
      <c r="K36" s="118"/>
      <c r="L36" s="118"/>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122"/>
      <c r="JS36" s="122"/>
      <c r="JT36" s="122"/>
      <c r="JU36" s="122"/>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122"/>
      <c r="NF36" s="122"/>
      <c r="NG36" s="122"/>
      <c r="NH36" s="122"/>
      <c r="NI36" s="122"/>
      <c r="NJ36" s="122"/>
      <c r="NK36" s="122"/>
      <c r="NL36" s="122"/>
      <c r="NM36" s="122"/>
      <c r="NN36" s="122"/>
      <c r="NO36" s="122"/>
      <c r="NP36" s="122"/>
      <c r="NQ36" s="122"/>
      <c r="NR36" s="122"/>
      <c r="NS36" s="122"/>
      <c r="NT36" s="122"/>
      <c r="NU36" s="122"/>
      <c r="NV36" s="122"/>
      <c r="NW36" s="122"/>
      <c r="NX36" s="122"/>
      <c r="NY36" s="122"/>
      <c r="NZ36" s="122"/>
      <c r="OA36" s="122"/>
      <c r="OB36" s="122"/>
      <c r="OC36" s="122"/>
      <c r="OD36" s="122"/>
      <c r="OE36" s="122"/>
      <c r="OF36" s="122"/>
      <c r="OG36" s="122"/>
      <c r="OH36" s="122"/>
      <c r="OI36" s="122"/>
      <c r="OJ36" s="122"/>
      <c r="OK36" s="122"/>
      <c r="OL36" s="122"/>
      <c r="OM36" s="122"/>
      <c r="ON36" s="122"/>
      <c r="OO36" s="122"/>
      <c r="OP36" s="122"/>
      <c r="OQ36" s="122"/>
      <c r="OR36" s="122"/>
      <c r="OS36" s="122"/>
      <c r="OT36" s="122"/>
      <c r="OU36" s="122"/>
      <c r="OV36" s="122"/>
      <c r="OW36" s="122"/>
      <c r="OX36" s="122"/>
      <c r="OY36" s="122"/>
      <c r="OZ36" s="122"/>
      <c r="PA36" s="122"/>
      <c r="PB36" s="122"/>
      <c r="PC36" s="122"/>
      <c r="PD36" s="122"/>
      <c r="PE36" s="122"/>
      <c r="PF36" s="122"/>
      <c r="PG36" s="122"/>
      <c r="PH36" s="122"/>
      <c r="PI36" s="122"/>
      <c r="PJ36" s="122"/>
      <c r="PK36" s="122"/>
      <c r="PL36" s="122"/>
      <c r="PM36" s="122"/>
      <c r="PN36" s="122"/>
      <c r="PO36" s="122"/>
      <c r="PP36" s="122"/>
      <c r="PQ36" s="122"/>
      <c r="PR36" s="122"/>
      <c r="PS36" s="122"/>
      <c r="PT36" s="122"/>
      <c r="PU36" s="122"/>
      <c r="PV36" s="122"/>
      <c r="PW36" s="122"/>
      <c r="PX36" s="122"/>
      <c r="PY36" s="122"/>
      <c r="PZ36" s="122"/>
      <c r="QA36" s="122"/>
      <c r="QB36" s="122"/>
      <c r="QC36" s="122"/>
      <c r="QD36" s="122"/>
      <c r="QE36" s="122"/>
      <c r="QF36" s="122"/>
      <c r="QG36" s="122"/>
      <c r="QH36" s="122"/>
      <c r="QI36" s="122"/>
      <c r="QJ36" s="122"/>
      <c r="QK36" s="122"/>
      <c r="QL36" s="122"/>
      <c r="QM36" s="122"/>
      <c r="QN36" s="122"/>
      <c r="QO36" s="122"/>
      <c r="QP36" s="122"/>
      <c r="QQ36" s="122"/>
      <c r="QR36" s="122"/>
      <c r="QS36" s="122"/>
      <c r="QT36" s="122"/>
      <c r="QU36" s="122"/>
      <c r="QV36" s="122"/>
      <c r="QW36" s="122"/>
      <c r="QX36" s="122"/>
      <c r="QY36" s="122"/>
      <c r="QZ36" s="122"/>
      <c r="RA36" s="122"/>
      <c r="RB36" s="122"/>
      <c r="RC36" s="122"/>
      <c r="RD36" s="122"/>
      <c r="RE36" s="122"/>
      <c r="RF36" s="122"/>
      <c r="RG36" s="122"/>
      <c r="RH36" s="122"/>
      <c r="RI36" s="122"/>
      <c r="RJ36" s="122"/>
      <c r="RK36" s="122"/>
      <c r="RL36" s="122"/>
      <c r="RM36" s="122"/>
      <c r="RN36" s="122"/>
      <c r="RO36" s="122"/>
      <c r="RP36" s="122"/>
      <c r="RQ36" s="122"/>
      <c r="RR36" s="122"/>
      <c r="RS36" s="122"/>
      <c r="RT36" s="122"/>
      <c r="RU36" s="122"/>
      <c r="RV36" s="122"/>
      <c r="RW36" s="122"/>
      <c r="RX36" s="122"/>
      <c r="RY36" s="122"/>
      <c r="RZ36" s="122"/>
      <c r="SA36" s="122"/>
      <c r="SB36" s="122"/>
      <c r="SC36" s="122"/>
      <c r="SD36" s="122"/>
      <c r="SE36" s="122"/>
      <c r="SF36" s="122"/>
      <c r="SG36" s="122"/>
      <c r="SH36" s="122"/>
    </row>
    <row r="37" spans="1:502" x14ac:dyDescent="0.25">
      <c r="A37" s="20"/>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c r="IW37" s="115"/>
      <c r="IX37" s="115"/>
      <c r="IY37" s="115"/>
      <c r="IZ37" s="115"/>
      <c r="JA37" s="115"/>
      <c r="JB37" s="115"/>
      <c r="JC37" s="115"/>
      <c r="JD37" s="115"/>
      <c r="JE37" s="115"/>
      <c r="JF37" s="115"/>
      <c r="JG37" s="115"/>
      <c r="JH37" s="115"/>
      <c r="JI37" s="115"/>
      <c r="JJ37" s="115"/>
      <c r="JK37" s="115"/>
      <c r="JL37" s="115"/>
      <c r="JM37" s="115"/>
      <c r="JN37" s="115"/>
      <c r="JO37" s="115"/>
      <c r="JP37" s="115"/>
      <c r="JQ37" s="115"/>
      <c r="JR37" s="115"/>
      <c r="JS37" s="115"/>
      <c r="JT37" s="115"/>
      <c r="JU37" s="115"/>
      <c r="JV37" s="115"/>
      <c r="JW37" s="115"/>
      <c r="JX37" s="115"/>
      <c r="JY37" s="115"/>
      <c r="JZ37" s="115"/>
      <c r="KA37" s="115"/>
      <c r="KB37" s="115"/>
      <c r="KC37" s="115"/>
      <c r="KD37" s="115"/>
      <c r="KE37" s="115"/>
      <c r="KF37" s="115"/>
      <c r="KG37" s="115"/>
      <c r="KH37" s="115"/>
      <c r="KI37" s="115"/>
      <c r="KJ37" s="115"/>
      <c r="KK37" s="115"/>
      <c r="KL37" s="115"/>
      <c r="KM37" s="115"/>
      <c r="KN37" s="115"/>
      <c r="KO37" s="115"/>
      <c r="KP37" s="115"/>
      <c r="KQ37" s="115"/>
      <c r="KR37" s="115"/>
      <c r="KS37" s="115"/>
      <c r="KT37" s="115"/>
      <c r="KU37" s="115"/>
      <c r="KV37" s="115"/>
      <c r="KW37" s="115"/>
      <c r="KX37" s="115"/>
      <c r="KY37" s="115"/>
      <c r="KZ37" s="115"/>
      <c r="LA37" s="115"/>
      <c r="LB37" s="115"/>
      <c r="LC37" s="115"/>
      <c r="LD37" s="115"/>
      <c r="LE37" s="115"/>
      <c r="LF37" s="115"/>
      <c r="LG37" s="115"/>
      <c r="LH37" s="115"/>
      <c r="LI37" s="115"/>
      <c r="LJ37" s="115"/>
      <c r="LK37" s="115"/>
      <c r="LL37" s="115"/>
      <c r="LM37" s="115"/>
      <c r="LN37" s="115"/>
      <c r="LO37" s="115"/>
      <c r="LP37" s="115"/>
      <c r="LQ37" s="115"/>
      <c r="LR37" s="115"/>
      <c r="LS37" s="115"/>
      <c r="LT37" s="115"/>
      <c r="LU37" s="115"/>
      <c r="LV37" s="115"/>
      <c r="LW37" s="115"/>
      <c r="LX37" s="115"/>
      <c r="LY37" s="115"/>
      <c r="LZ37" s="115"/>
      <c r="MA37" s="115"/>
      <c r="MB37" s="115"/>
      <c r="MC37" s="115"/>
      <c r="MD37" s="115"/>
      <c r="ME37" s="115"/>
      <c r="MF37" s="115"/>
      <c r="MG37" s="115"/>
      <c r="MH37" s="115"/>
      <c r="MI37" s="115"/>
      <c r="MJ37" s="115"/>
      <c r="MK37" s="115"/>
      <c r="ML37" s="115"/>
      <c r="MM37" s="115"/>
      <c r="MN37" s="115"/>
      <c r="MO37" s="115"/>
      <c r="MP37" s="115"/>
      <c r="MQ37" s="115"/>
      <c r="MR37" s="115"/>
      <c r="MS37" s="115"/>
      <c r="MT37" s="115"/>
      <c r="MU37" s="115"/>
      <c r="MV37" s="115"/>
      <c r="MW37" s="115"/>
      <c r="MX37" s="115"/>
      <c r="MY37" s="115"/>
      <c r="MZ37" s="115"/>
      <c r="NA37" s="115"/>
      <c r="NB37" s="115"/>
      <c r="NC37" s="115"/>
      <c r="ND37" s="115"/>
      <c r="NE37" s="115"/>
      <c r="NF37" s="115"/>
      <c r="NG37" s="115"/>
      <c r="NH37" s="115"/>
      <c r="NI37" s="115"/>
      <c r="NJ37" s="115"/>
      <c r="NK37" s="115"/>
      <c r="NL37" s="115"/>
      <c r="NM37" s="115"/>
      <c r="NN37" s="115"/>
      <c r="NO37" s="115"/>
      <c r="NP37" s="115"/>
      <c r="NQ37" s="115"/>
      <c r="NR37" s="115"/>
      <c r="NS37" s="115"/>
      <c r="NT37" s="115"/>
      <c r="NU37" s="115"/>
      <c r="NV37" s="115"/>
      <c r="NW37" s="115"/>
      <c r="NX37" s="115"/>
      <c r="NY37" s="115"/>
      <c r="NZ37" s="115"/>
      <c r="OA37" s="115"/>
      <c r="OB37" s="115"/>
      <c r="OC37" s="115"/>
      <c r="OD37" s="115"/>
      <c r="OE37" s="115"/>
      <c r="OF37" s="115"/>
      <c r="OG37" s="115"/>
      <c r="OH37" s="115"/>
      <c r="OI37" s="115"/>
      <c r="OJ37" s="115"/>
      <c r="OK37" s="115"/>
      <c r="OL37" s="115"/>
      <c r="OM37" s="115"/>
      <c r="ON37" s="115"/>
      <c r="OO37" s="115"/>
      <c r="OP37" s="115"/>
      <c r="OQ37" s="115"/>
      <c r="OR37" s="115"/>
      <c r="OS37" s="115"/>
      <c r="OT37" s="115"/>
      <c r="OU37" s="115"/>
      <c r="OV37" s="115"/>
      <c r="OW37" s="115"/>
      <c r="OX37" s="115"/>
      <c r="OY37" s="115"/>
      <c r="OZ37" s="115"/>
      <c r="PA37" s="115"/>
      <c r="PB37" s="115"/>
      <c r="PC37" s="115"/>
      <c r="PD37" s="115"/>
      <c r="PE37" s="115"/>
      <c r="PF37" s="115"/>
      <c r="PG37" s="115"/>
      <c r="PH37" s="115"/>
      <c r="PI37" s="115"/>
      <c r="PJ37" s="115"/>
      <c r="PK37" s="115"/>
      <c r="PL37" s="115"/>
      <c r="PM37" s="115"/>
      <c r="PN37" s="115"/>
      <c r="PO37" s="115"/>
      <c r="PP37" s="115"/>
      <c r="PQ37" s="115"/>
      <c r="PR37" s="115"/>
      <c r="PS37" s="115"/>
      <c r="PT37" s="115"/>
      <c r="PU37" s="115"/>
      <c r="PV37" s="115"/>
      <c r="PW37" s="115"/>
      <c r="PX37" s="115"/>
      <c r="PY37" s="115"/>
      <c r="PZ37" s="115"/>
      <c r="QA37" s="115"/>
      <c r="QB37" s="115"/>
      <c r="QC37" s="115"/>
      <c r="QD37" s="115"/>
      <c r="QE37" s="115"/>
      <c r="QF37" s="115"/>
      <c r="QG37" s="115"/>
      <c r="QH37" s="115"/>
      <c r="QI37" s="115"/>
      <c r="QJ37" s="115"/>
      <c r="QK37" s="115"/>
      <c r="QL37" s="115"/>
      <c r="QM37" s="115"/>
      <c r="QN37" s="115"/>
      <c r="QO37" s="115"/>
      <c r="QP37" s="115"/>
      <c r="QQ37" s="115"/>
      <c r="QR37" s="115"/>
      <c r="QS37" s="115"/>
      <c r="QT37" s="115"/>
      <c r="QU37" s="115"/>
      <c r="QV37" s="115"/>
      <c r="QW37" s="115"/>
      <c r="QX37" s="115"/>
      <c r="QY37" s="115"/>
      <c r="QZ37" s="115"/>
      <c r="RA37" s="115"/>
      <c r="RB37" s="115"/>
      <c r="RC37" s="115"/>
      <c r="RD37" s="115"/>
      <c r="RE37" s="115"/>
      <c r="RF37" s="115"/>
      <c r="RG37" s="115"/>
      <c r="RH37" s="115"/>
      <c r="RI37" s="115"/>
      <c r="RJ37" s="115"/>
      <c r="RK37" s="115"/>
      <c r="RL37" s="115"/>
      <c r="RM37" s="115"/>
      <c r="RN37" s="115"/>
      <c r="RO37" s="115"/>
      <c r="RP37" s="115"/>
      <c r="RQ37" s="115"/>
      <c r="RR37" s="115"/>
      <c r="RS37" s="115"/>
      <c r="RT37" s="115"/>
      <c r="RU37" s="115"/>
      <c r="RV37" s="115"/>
      <c r="RW37" s="115"/>
      <c r="RX37" s="115"/>
      <c r="RY37" s="115"/>
      <c r="RZ37" s="115"/>
      <c r="SA37" s="115"/>
      <c r="SB37" s="115"/>
      <c r="SC37" s="115"/>
      <c r="SD37" s="115"/>
      <c r="SE37" s="115"/>
      <c r="SF37" s="115"/>
      <c r="SG37" s="115"/>
      <c r="SH37" s="115"/>
    </row>
    <row r="38" spans="1:502" x14ac:dyDescent="0.25">
      <c r="A38" s="20"/>
      <c r="B38" s="115" t="s">
        <v>35</v>
      </c>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c r="IW38" s="115"/>
      <c r="IX38" s="115"/>
      <c r="IY38" s="115"/>
      <c r="IZ38" s="115"/>
      <c r="JA38" s="115"/>
      <c r="JB38" s="115"/>
      <c r="JC38" s="115"/>
      <c r="JD38" s="115"/>
      <c r="JE38" s="115"/>
      <c r="JF38" s="115"/>
      <c r="JG38" s="115"/>
      <c r="JH38" s="115"/>
      <c r="JI38" s="115"/>
      <c r="JJ38" s="115"/>
      <c r="JK38" s="115"/>
      <c r="JL38" s="115"/>
      <c r="JM38" s="115"/>
      <c r="JN38" s="115"/>
      <c r="JO38" s="115"/>
      <c r="JP38" s="115"/>
      <c r="JQ38" s="115"/>
      <c r="JR38" s="115"/>
      <c r="JS38" s="115"/>
      <c r="JT38" s="115"/>
      <c r="JU38" s="115"/>
      <c r="JV38" s="115"/>
      <c r="JW38" s="115"/>
      <c r="JX38" s="115"/>
      <c r="JY38" s="115"/>
      <c r="JZ38" s="115"/>
      <c r="KA38" s="115"/>
      <c r="KB38" s="115"/>
      <c r="KC38" s="115"/>
      <c r="KD38" s="115"/>
      <c r="KE38" s="115"/>
      <c r="KF38" s="115"/>
      <c r="KG38" s="115"/>
      <c r="KH38" s="115"/>
      <c r="KI38" s="115"/>
      <c r="KJ38" s="115"/>
      <c r="KK38" s="115"/>
      <c r="KL38" s="115"/>
      <c r="KM38" s="115"/>
      <c r="KN38" s="115"/>
      <c r="KO38" s="115"/>
      <c r="KP38" s="115"/>
      <c r="KQ38" s="115"/>
      <c r="KR38" s="115"/>
      <c r="KS38" s="115"/>
      <c r="KT38" s="115"/>
      <c r="KU38" s="115"/>
      <c r="KV38" s="115"/>
      <c r="KW38" s="115"/>
      <c r="KX38" s="115"/>
      <c r="KY38" s="115"/>
      <c r="KZ38" s="115"/>
      <c r="LA38" s="115"/>
      <c r="LB38" s="115"/>
      <c r="LC38" s="115"/>
      <c r="LD38" s="115"/>
      <c r="LE38" s="115"/>
      <c r="LF38" s="115"/>
      <c r="LG38" s="115"/>
      <c r="LH38" s="115"/>
      <c r="LI38" s="115"/>
      <c r="LJ38" s="115"/>
      <c r="LK38" s="115"/>
      <c r="LL38" s="115"/>
      <c r="LM38" s="115"/>
      <c r="LN38" s="115"/>
      <c r="LO38" s="115"/>
      <c r="LP38" s="115"/>
      <c r="LQ38" s="115"/>
      <c r="LR38" s="115"/>
      <c r="LS38" s="115"/>
      <c r="LT38" s="115"/>
      <c r="LU38" s="115"/>
      <c r="LV38" s="115"/>
      <c r="LW38" s="115"/>
      <c r="LX38" s="115"/>
      <c r="LY38" s="115"/>
      <c r="LZ38" s="115"/>
      <c r="MA38" s="115"/>
      <c r="MB38" s="115"/>
      <c r="MC38" s="115"/>
      <c r="MD38" s="115"/>
      <c r="ME38" s="115"/>
      <c r="MF38" s="115"/>
      <c r="MG38" s="115"/>
      <c r="MH38" s="115"/>
      <c r="MI38" s="115"/>
      <c r="MJ38" s="115"/>
      <c r="MK38" s="115"/>
      <c r="ML38" s="115"/>
      <c r="MM38" s="115"/>
      <c r="MN38" s="115"/>
      <c r="MO38" s="115"/>
      <c r="MP38" s="115"/>
      <c r="MQ38" s="115"/>
      <c r="MR38" s="115"/>
      <c r="MS38" s="115"/>
      <c r="MT38" s="115"/>
      <c r="MU38" s="115"/>
      <c r="MV38" s="115"/>
      <c r="MW38" s="115"/>
      <c r="MX38" s="115"/>
      <c r="MY38" s="115"/>
      <c r="MZ38" s="115"/>
      <c r="NA38" s="115"/>
      <c r="NB38" s="115"/>
      <c r="NC38" s="115"/>
      <c r="ND38" s="115"/>
      <c r="NE38" s="115"/>
      <c r="NF38" s="115"/>
      <c r="NG38" s="115"/>
      <c r="NH38" s="115"/>
      <c r="NI38" s="115"/>
      <c r="NJ38" s="115"/>
      <c r="NK38" s="115"/>
      <c r="NL38" s="115"/>
      <c r="NM38" s="115"/>
      <c r="NN38" s="115"/>
      <c r="NO38" s="115"/>
      <c r="NP38" s="115"/>
      <c r="NQ38" s="115"/>
      <c r="NR38" s="115"/>
      <c r="NS38" s="115"/>
      <c r="NT38" s="115"/>
      <c r="NU38" s="115"/>
      <c r="NV38" s="115"/>
      <c r="NW38" s="115"/>
      <c r="NX38" s="115"/>
      <c r="NY38" s="115"/>
      <c r="NZ38" s="115"/>
      <c r="OA38" s="115"/>
      <c r="OB38" s="115"/>
      <c r="OC38" s="115"/>
      <c r="OD38" s="115"/>
      <c r="OE38" s="115"/>
      <c r="OF38" s="115"/>
      <c r="OG38" s="115"/>
      <c r="OH38" s="115"/>
      <c r="OI38" s="115"/>
      <c r="OJ38" s="115"/>
      <c r="OK38" s="115"/>
      <c r="OL38" s="115"/>
      <c r="OM38" s="115"/>
      <c r="ON38" s="115"/>
      <c r="OO38" s="115"/>
      <c r="OP38" s="115"/>
      <c r="OQ38" s="115"/>
      <c r="OR38" s="115"/>
      <c r="OS38" s="115"/>
      <c r="OT38" s="115"/>
      <c r="OU38" s="115"/>
      <c r="OV38" s="115"/>
      <c r="OW38" s="115"/>
      <c r="OX38" s="115"/>
      <c r="OY38" s="115"/>
      <c r="OZ38" s="115"/>
      <c r="PA38" s="115"/>
      <c r="PB38" s="115"/>
      <c r="PC38" s="115"/>
      <c r="PD38" s="115"/>
      <c r="PE38" s="115"/>
      <c r="PF38" s="115"/>
      <c r="PG38" s="115"/>
      <c r="PH38" s="115"/>
      <c r="PI38" s="115"/>
      <c r="PJ38" s="115"/>
      <c r="PK38" s="115"/>
      <c r="PL38" s="115"/>
      <c r="PM38" s="115"/>
      <c r="PN38" s="115"/>
      <c r="PO38" s="115"/>
      <c r="PP38" s="115"/>
      <c r="PQ38" s="115"/>
      <c r="PR38" s="115"/>
      <c r="PS38" s="115"/>
      <c r="PT38" s="115"/>
      <c r="PU38" s="115"/>
      <c r="PV38" s="115"/>
      <c r="PW38" s="115"/>
      <c r="PX38" s="115"/>
      <c r="PY38" s="115"/>
      <c r="PZ38" s="115"/>
      <c r="QA38" s="115"/>
      <c r="QB38" s="115"/>
      <c r="QC38" s="115"/>
      <c r="QD38" s="115"/>
      <c r="QE38" s="115"/>
      <c r="QF38" s="115"/>
      <c r="QG38" s="115"/>
      <c r="QH38" s="115"/>
      <c r="QI38" s="115"/>
      <c r="QJ38" s="115"/>
      <c r="QK38" s="115"/>
      <c r="QL38" s="115"/>
      <c r="QM38" s="115"/>
      <c r="QN38" s="115"/>
      <c r="QO38" s="115"/>
      <c r="QP38" s="115"/>
      <c r="QQ38" s="115"/>
      <c r="QR38" s="115"/>
      <c r="QS38" s="115"/>
      <c r="QT38" s="115"/>
      <c r="QU38" s="115"/>
      <c r="QV38" s="115"/>
      <c r="QW38" s="115"/>
      <c r="QX38" s="115"/>
      <c r="QY38" s="115"/>
      <c r="QZ38" s="115"/>
      <c r="RA38" s="115"/>
      <c r="RB38" s="115"/>
      <c r="RC38" s="115"/>
      <c r="RD38" s="115"/>
      <c r="RE38" s="115"/>
      <c r="RF38" s="115"/>
      <c r="RG38" s="115"/>
      <c r="RH38" s="115"/>
      <c r="RI38" s="115"/>
      <c r="RJ38" s="115"/>
      <c r="RK38" s="115"/>
      <c r="RL38" s="115"/>
      <c r="RM38" s="115"/>
      <c r="RN38" s="115"/>
      <c r="RO38" s="115"/>
      <c r="RP38" s="115"/>
      <c r="RQ38" s="115"/>
      <c r="RR38" s="115"/>
      <c r="RS38" s="115"/>
      <c r="RT38" s="115"/>
      <c r="RU38" s="115"/>
      <c r="RV38" s="115"/>
      <c r="RW38" s="115"/>
      <c r="RX38" s="115"/>
      <c r="RY38" s="115"/>
      <c r="RZ38" s="115"/>
      <c r="SA38" s="115"/>
      <c r="SB38" s="115"/>
      <c r="SC38" s="115"/>
      <c r="SD38" s="115"/>
      <c r="SE38" s="115"/>
      <c r="SF38" s="115"/>
      <c r="SG38" s="115"/>
      <c r="SH38" s="115"/>
    </row>
    <row r="39" spans="1:502" x14ac:dyDescent="0.25">
      <c r="A39" s="20">
        <v>1</v>
      </c>
      <c r="B39" s="117" t="s">
        <v>32</v>
      </c>
      <c r="C39" s="118"/>
      <c r="D39" s="118"/>
      <c r="E39" s="118"/>
      <c r="F39" s="118"/>
      <c r="G39" s="118"/>
      <c r="H39" s="118"/>
      <c r="I39" s="118"/>
      <c r="J39" s="118"/>
      <c r="K39" s="118"/>
      <c r="L39" s="118"/>
      <c r="M39" s="124"/>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row>
    <row r="40" spans="1:502" x14ac:dyDescent="0.25">
      <c r="A40" s="20">
        <v>2</v>
      </c>
      <c r="B40" s="117" t="s">
        <v>33</v>
      </c>
      <c r="C40" s="118"/>
      <c r="D40" s="118"/>
      <c r="E40" s="118"/>
      <c r="F40" s="118"/>
      <c r="G40" s="118"/>
      <c r="H40" s="118"/>
      <c r="I40" s="118"/>
      <c r="J40" s="118"/>
      <c r="K40" s="118"/>
      <c r="L40" s="118"/>
      <c r="M40" s="124"/>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row>
    <row r="41" spans="1:502" x14ac:dyDescent="0.25">
      <c r="A41" s="20"/>
      <c r="B41" s="126"/>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c r="IY41" s="127"/>
      <c r="IZ41" s="127"/>
      <c r="JA41" s="127"/>
      <c r="JB41" s="127"/>
      <c r="JC41" s="127"/>
      <c r="JD41" s="127"/>
      <c r="JE41" s="127"/>
      <c r="JF41" s="127"/>
      <c r="JG41" s="127"/>
      <c r="JH41" s="127"/>
      <c r="JI41" s="127"/>
      <c r="JJ41" s="127"/>
      <c r="JK41" s="127"/>
      <c r="JL41" s="127"/>
      <c r="JM41" s="127"/>
      <c r="JN41" s="127"/>
      <c r="JO41" s="127"/>
      <c r="JP41" s="127"/>
      <c r="JQ41" s="127"/>
      <c r="JR41" s="127"/>
      <c r="JS41" s="127"/>
      <c r="JT41" s="127"/>
      <c r="JU41" s="127"/>
      <c r="JV41" s="127"/>
      <c r="JW41" s="127"/>
      <c r="JX41" s="127"/>
      <c r="JY41" s="127"/>
      <c r="JZ41" s="127"/>
      <c r="KA41" s="127"/>
      <c r="KB41" s="127"/>
      <c r="KC41" s="127"/>
      <c r="KD41" s="127"/>
      <c r="KE41" s="127"/>
      <c r="KF41" s="127"/>
      <c r="KG41" s="127"/>
      <c r="KH41" s="127"/>
      <c r="KI41" s="127"/>
      <c r="KJ41" s="127"/>
      <c r="KK41" s="127"/>
      <c r="KL41" s="127"/>
      <c r="KM41" s="127"/>
      <c r="KN41" s="127"/>
      <c r="KO41" s="127"/>
      <c r="KP41" s="127"/>
      <c r="KQ41" s="127"/>
      <c r="KR41" s="127"/>
      <c r="KS41" s="127"/>
      <c r="KT41" s="127"/>
      <c r="KU41" s="127"/>
      <c r="KV41" s="127"/>
      <c r="KW41" s="127"/>
      <c r="KX41" s="127"/>
      <c r="KY41" s="127"/>
      <c r="KZ41" s="127"/>
      <c r="LA41" s="127"/>
      <c r="LB41" s="127"/>
      <c r="LC41" s="127"/>
      <c r="LD41" s="127"/>
      <c r="LE41" s="127"/>
      <c r="LF41" s="127"/>
      <c r="LG41" s="127"/>
      <c r="LH41" s="127"/>
      <c r="LI41" s="127"/>
      <c r="LJ41" s="127"/>
      <c r="LK41" s="127"/>
      <c r="LL41" s="127"/>
      <c r="LM41" s="127"/>
      <c r="LN41" s="127"/>
      <c r="LO41" s="127"/>
      <c r="LP41" s="127"/>
      <c r="LQ41" s="127"/>
      <c r="LR41" s="127"/>
      <c r="LS41" s="127"/>
      <c r="LT41" s="127"/>
      <c r="LU41" s="127"/>
      <c r="LV41" s="127"/>
      <c r="LW41" s="127"/>
      <c r="LX41" s="127"/>
      <c r="LY41" s="127"/>
      <c r="LZ41" s="127"/>
      <c r="MA41" s="127"/>
      <c r="MB41" s="127"/>
      <c r="MC41" s="127"/>
      <c r="MD41" s="127"/>
      <c r="ME41" s="127"/>
      <c r="MF41" s="127"/>
      <c r="MG41" s="127"/>
      <c r="MH41" s="127"/>
      <c r="MI41" s="127"/>
      <c r="MJ41" s="127"/>
      <c r="MK41" s="127"/>
      <c r="ML41" s="127"/>
      <c r="MM41" s="127"/>
      <c r="MN41" s="127"/>
      <c r="MO41" s="127"/>
      <c r="MP41" s="127"/>
      <c r="MQ41" s="127"/>
      <c r="MR41" s="127"/>
      <c r="MS41" s="127"/>
      <c r="MT41" s="127"/>
      <c r="MU41" s="127"/>
      <c r="MV41" s="127"/>
      <c r="MW41" s="127"/>
      <c r="MX41" s="127"/>
      <c r="MY41" s="127"/>
      <c r="MZ41" s="127"/>
      <c r="NA41" s="127"/>
      <c r="NB41" s="127"/>
      <c r="NC41" s="127"/>
      <c r="ND41" s="127"/>
      <c r="NE41" s="127"/>
      <c r="NF41" s="127"/>
      <c r="NG41" s="127"/>
      <c r="NH41" s="127"/>
      <c r="NI41" s="127"/>
      <c r="NJ41" s="127"/>
      <c r="NK41" s="127"/>
      <c r="NL41" s="127"/>
      <c r="NM41" s="127"/>
      <c r="NN41" s="127"/>
      <c r="NO41" s="127"/>
      <c r="NP41" s="127"/>
      <c r="NQ41" s="127"/>
      <c r="NR41" s="127"/>
      <c r="NS41" s="127"/>
      <c r="NT41" s="127"/>
      <c r="NU41" s="127"/>
      <c r="NV41" s="127"/>
      <c r="NW41" s="127"/>
      <c r="NX41" s="127"/>
      <c r="NY41" s="127"/>
      <c r="NZ41" s="127"/>
      <c r="OA41" s="127"/>
      <c r="OB41" s="127"/>
      <c r="OC41" s="127"/>
      <c r="OD41" s="127"/>
      <c r="OE41" s="127"/>
      <c r="OF41" s="127"/>
      <c r="OG41" s="127"/>
      <c r="OH41" s="127"/>
      <c r="OI41" s="127"/>
      <c r="OJ41" s="127"/>
      <c r="OK41" s="127"/>
      <c r="OL41" s="127"/>
      <c r="OM41" s="127"/>
      <c r="ON41" s="127"/>
      <c r="OO41" s="127"/>
      <c r="OP41" s="127"/>
      <c r="OQ41" s="127"/>
      <c r="OR41" s="127"/>
      <c r="OS41" s="127"/>
      <c r="OT41" s="127"/>
      <c r="OU41" s="127"/>
      <c r="OV41" s="127"/>
      <c r="OW41" s="127"/>
      <c r="OX41" s="127"/>
      <c r="OY41" s="127"/>
      <c r="OZ41" s="127"/>
      <c r="PA41" s="127"/>
      <c r="PB41" s="127"/>
      <c r="PC41" s="127"/>
      <c r="PD41" s="127"/>
      <c r="PE41" s="127"/>
      <c r="PF41" s="127"/>
      <c r="PG41" s="127"/>
      <c r="PH41" s="127"/>
      <c r="PI41" s="127"/>
      <c r="PJ41" s="127"/>
      <c r="PK41" s="127"/>
      <c r="PL41" s="127"/>
      <c r="PM41" s="127"/>
      <c r="PN41" s="127"/>
      <c r="PO41" s="127"/>
      <c r="PP41" s="127"/>
      <c r="PQ41" s="127"/>
      <c r="PR41" s="127"/>
      <c r="PS41" s="127"/>
      <c r="PT41" s="127"/>
      <c r="PU41" s="127"/>
      <c r="PV41" s="127"/>
      <c r="PW41" s="127"/>
      <c r="PX41" s="127"/>
      <c r="PY41" s="127"/>
      <c r="PZ41" s="127"/>
      <c r="QA41" s="127"/>
      <c r="QB41" s="127"/>
      <c r="QC41" s="127"/>
      <c r="QD41" s="127"/>
      <c r="QE41" s="127"/>
      <c r="QF41" s="127"/>
      <c r="QG41" s="127"/>
      <c r="QH41" s="127"/>
      <c r="QI41" s="127"/>
      <c r="QJ41" s="127"/>
      <c r="QK41" s="127"/>
      <c r="QL41" s="127"/>
      <c r="QM41" s="127"/>
      <c r="QN41" s="127"/>
      <c r="QO41" s="127"/>
      <c r="QP41" s="127"/>
      <c r="QQ41" s="127"/>
      <c r="QR41" s="127"/>
      <c r="QS41" s="127"/>
      <c r="QT41" s="127"/>
      <c r="QU41" s="127"/>
      <c r="QV41" s="127"/>
      <c r="QW41" s="127"/>
      <c r="QX41" s="127"/>
      <c r="QY41" s="127"/>
      <c r="QZ41" s="127"/>
      <c r="RA41" s="127"/>
      <c r="RB41" s="127"/>
      <c r="RC41" s="127"/>
      <c r="RD41" s="127"/>
      <c r="RE41" s="127"/>
      <c r="RF41" s="127"/>
      <c r="RG41" s="127"/>
      <c r="RH41" s="127"/>
      <c r="RI41" s="127"/>
      <c r="RJ41" s="127"/>
      <c r="RK41" s="127"/>
      <c r="RL41" s="127"/>
      <c r="RM41" s="127"/>
      <c r="RN41" s="127"/>
      <c r="RO41" s="127"/>
      <c r="RP41" s="127"/>
      <c r="RQ41" s="127"/>
      <c r="RR41" s="127"/>
      <c r="RS41" s="127"/>
      <c r="RT41" s="127"/>
      <c r="RU41" s="127"/>
      <c r="RV41" s="127"/>
      <c r="RW41" s="127"/>
      <c r="RX41" s="127"/>
      <c r="RY41" s="127"/>
      <c r="RZ41" s="127"/>
      <c r="SA41" s="127"/>
      <c r="SB41" s="127"/>
      <c r="SC41" s="127"/>
      <c r="SD41" s="127"/>
      <c r="SE41" s="127"/>
      <c r="SF41" s="127"/>
      <c r="SG41" s="127"/>
      <c r="SH41" s="127"/>
    </row>
    <row r="42" spans="1:502" x14ac:dyDescent="0.25">
      <c r="A42" s="20"/>
      <c r="B42" s="115" t="s">
        <v>70</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c r="IY42" s="127"/>
      <c r="IZ42" s="127"/>
      <c r="JA42" s="127"/>
      <c r="JB42" s="127"/>
      <c r="JC42" s="127"/>
      <c r="JD42" s="127"/>
      <c r="JE42" s="127"/>
      <c r="JF42" s="127"/>
      <c r="JG42" s="127"/>
      <c r="JH42" s="127"/>
      <c r="JI42" s="127"/>
      <c r="JJ42" s="127"/>
      <c r="JK42" s="127"/>
      <c r="JL42" s="127"/>
      <c r="JM42" s="127"/>
      <c r="JN42" s="127"/>
      <c r="JO42" s="127"/>
      <c r="JP42" s="127"/>
      <c r="JQ42" s="127"/>
      <c r="JR42" s="127"/>
      <c r="JS42" s="127"/>
      <c r="JT42" s="127"/>
      <c r="JU42" s="127"/>
      <c r="JV42" s="127"/>
      <c r="JW42" s="127"/>
      <c r="JX42" s="127"/>
      <c r="JY42" s="127"/>
      <c r="JZ42" s="127"/>
      <c r="KA42" s="127"/>
      <c r="KB42" s="127"/>
      <c r="KC42" s="127"/>
      <c r="KD42" s="127"/>
      <c r="KE42" s="127"/>
      <c r="KF42" s="127"/>
      <c r="KG42" s="127"/>
      <c r="KH42" s="127"/>
      <c r="KI42" s="127"/>
      <c r="KJ42" s="127"/>
      <c r="KK42" s="127"/>
      <c r="KL42" s="127"/>
      <c r="KM42" s="127"/>
      <c r="KN42" s="127"/>
      <c r="KO42" s="127"/>
      <c r="KP42" s="127"/>
      <c r="KQ42" s="127"/>
      <c r="KR42" s="127"/>
      <c r="KS42" s="127"/>
      <c r="KT42" s="127"/>
      <c r="KU42" s="127"/>
      <c r="KV42" s="127"/>
      <c r="KW42" s="127"/>
      <c r="KX42" s="127"/>
      <c r="KY42" s="127"/>
      <c r="KZ42" s="127"/>
      <c r="LA42" s="127"/>
      <c r="LB42" s="127"/>
      <c r="LC42" s="127"/>
      <c r="LD42" s="127"/>
      <c r="LE42" s="127"/>
      <c r="LF42" s="127"/>
      <c r="LG42" s="127"/>
      <c r="LH42" s="127"/>
      <c r="LI42" s="127"/>
      <c r="LJ42" s="127"/>
      <c r="LK42" s="127"/>
      <c r="LL42" s="127"/>
      <c r="LM42" s="127"/>
      <c r="LN42" s="127"/>
      <c r="LO42" s="127"/>
      <c r="LP42" s="127"/>
      <c r="LQ42" s="127"/>
      <c r="LR42" s="127"/>
      <c r="LS42" s="127"/>
      <c r="LT42" s="127"/>
      <c r="LU42" s="127"/>
      <c r="LV42" s="127"/>
      <c r="LW42" s="127"/>
      <c r="LX42" s="127"/>
      <c r="LY42" s="127"/>
      <c r="LZ42" s="127"/>
      <c r="MA42" s="127"/>
      <c r="MB42" s="127"/>
      <c r="MC42" s="127"/>
      <c r="MD42" s="127"/>
      <c r="ME42" s="127"/>
      <c r="MF42" s="127"/>
      <c r="MG42" s="127"/>
      <c r="MH42" s="127"/>
      <c r="MI42" s="127"/>
      <c r="MJ42" s="127"/>
      <c r="MK42" s="127"/>
      <c r="ML42" s="127"/>
      <c r="MM42" s="127"/>
      <c r="MN42" s="127"/>
      <c r="MO42" s="127"/>
      <c r="MP42" s="127"/>
      <c r="MQ42" s="127"/>
      <c r="MR42" s="127"/>
      <c r="MS42" s="127"/>
      <c r="MT42" s="127"/>
      <c r="MU42" s="127"/>
      <c r="MV42" s="127"/>
      <c r="MW42" s="127"/>
      <c r="MX42" s="127"/>
      <c r="MY42" s="127"/>
      <c r="MZ42" s="127"/>
      <c r="NA42" s="127"/>
      <c r="NB42" s="127"/>
      <c r="NC42" s="127"/>
      <c r="ND42" s="127"/>
      <c r="NE42" s="127"/>
      <c r="NF42" s="127"/>
      <c r="NG42" s="127"/>
      <c r="NH42" s="127"/>
      <c r="NI42" s="127"/>
      <c r="NJ42" s="127"/>
      <c r="NK42" s="127"/>
      <c r="NL42" s="127"/>
      <c r="NM42" s="127"/>
      <c r="NN42" s="127"/>
      <c r="NO42" s="127"/>
      <c r="NP42" s="127"/>
      <c r="NQ42" s="127"/>
      <c r="NR42" s="127"/>
      <c r="NS42" s="127"/>
      <c r="NT42" s="127"/>
      <c r="NU42" s="127"/>
      <c r="NV42" s="127"/>
      <c r="NW42" s="127"/>
      <c r="NX42" s="127"/>
      <c r="NY42" s="127"/>
      <c r="NZ42" s="127"/>
      <c r="OA42" s="127"/>
      <c r="OB42" s="127"/>
      <c r="OC42" s="127"/>
      <c r="OD42" s="127"/>
      <c r="OE42" s="127"/>
      <c r="OF42" s="127"/>
      <c r="OG42" s="127"/>
      <c r="OH42" s="127"/>
      <c r="OI42" s="127"/>
      <c r="OJ42" s="127"/>
      <c r="OK42" s="127"/>
      <c r="OL42" s="127"/>
      <c r="OM42" s="127"/>
      <c r="ON42" s="127"/>
      <c r="OO42" s="127"/>
      <c r="OP42" s="127"/>
      <c r="OQ42" s="127"/>
      <c r="OR42" s="127"/>
      <c r="OS42" s="127"/>
      <c r="OT42" s="127"/>
      <c r="OU42" s="127"/>
      <c r="OV42" s="127"/>
      <c r="OW42" s="127"/>
      <c r="OX42" s="127"/>
      <c r="OY42" s="127"/>
      <c r="OZ42" s="127"/>
      <c r="PA42" s="127"/>
      <c r="PB42" s="127"/>
      <c r="PC42" s="127"/>
      <c r="PD42" s="127"/>
      <c r="PE42" s="127"/>
      <c r="PF42" s="127"/>
      <c r="PG42" s="127"/>
      <c r="PH42" s="127"/>
      <c r="PI42" s="127"/>
      <c r="PJ42" s="127"/>
      <c r="PK42" s="127"/>
      <c r="PL42" s="127"/>
      <c r="PM42" s="127"/>
      <c r="PN42" s="127"/>
      <c r="PO42" s="127"/>
      <c r="PP42" s="127"/>
      <c r="PQ42" s="127"/>
      <c r="PR42" s="127"/>
      <c r="PS42" s="127"/>
      <c r="PT42" s="127"/>
      <c r="PU42" s="127"/>
      <c r="PV42" s="127"/>
      <c r="PW42" s="127"/>
      <c r="PX42" s="127"/>
      <c r="PY42" s="127"/>
      <c r="PZ42" s="127"/>
      <c r="QA42" s="127"/>
      <c r="QB42" s="127"/>
      <c r="QC42" s="127"/>
      <c r="QD42" s="127"/>
      <c r="QE42" s="127"/>
      <c r="QF42" s="127"/>
      <c r="QG42" s="127"/>
      <c r="QH42" s="127"/>
      <c r="QI42" s="127"/>
      <c r="QJ42" s="127"/>
      <c r="QK42" s="127"/>
      <c r="QL42" s="127"/>
      <c r="QM42" s="127"/>
      <c r="QN42" s="127"/>
      <c r="QO42" s="127"/>
      <c r="QP42" s="127"/>
      <c r="QQ42" s="127"/>
      <c r="QR42" s="127"/>
      <c r="QS42" s="127"/>
      <c r="QT42" s="127"/>
      <c r="QU42" s="127"/>
      <c r="QV42" s="127"/>
      <c r="QW42" s="127"/>
      <c r="QX42" s="127"/>
      <c r="QY42" s="127"/>
      <c r="QZ42" s="127"/>
      <c r="RA42" s="127"/>
      <c r="RB42" s="127"/>
      <c r="RC42" s="127"/>
      <c r="RD42" s="127"/>
      <c r="RE42" s="127"/>
      <c r="RF42" s="127"/>
      <c r="RG42" s="127"/>
      <c r="RH42" s="127"/>
      <c r="RI42" s="127"/>
      <c r="RJ42" s="127"/>
      <c r="RK42" s="127"/>
      <c r="RL42" s="127"/>
      <c r="RM42" s="127"/>
      <c r="RN42" s="127"/>
      <c r="RO42" s="127"/>
      <c r="RP42" s="127"/>
      <c r="RQ42" s="127"/>
      <c r="RR42" s="127"/>
      <c r="RS42" s="127"/>
      <c r="RT42" s="127"/>
      <c r="RU42" s="127"/>
      <c r="RV42" s="127"/>
      <c r="RW42" s="127"/>
      <c r="RX42" s="127"/>
      <c r="RY42" s="127"/>
      <c r="RZ42" s="127"/>
      <c r="SA42" s="127"/>
      <c r="SB42" s="127"/>
      <c r="SC42" s="127"/>
      <c r="SD42" s="127"/>
      <c r="SE42" s="127"/>
      <c r="SF42" s="127"/>
      <c r="SG42" s="127"/>
      <c r="SH42" s="127"/>
    </row>
    <row r="43" spans="1:502" x14ac:dyDescent="0.25">
      <c r="A43" s="20">
        <v>1</v>
      </c>
      <c r="B43" s="128" t="s">
        <v>64</v>
      </c>
      <c r="C43" s="118"/>
      <c r="D43" s="118"/>
      <c r="E43" s="118"/>
      <c r="F43" s="118"/>
      <c r="G43" s="118"/>
      <c r="H43" s="118"/>
      <c r="I43" s="118"/>
      <c r="J43" s="118"/>
      <c r="K43" s="118"/>
      <c r="L43" s="118"/>
      <c r="M43" s="124"/>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c r="IW43" s="125"/>
      <c r="IX43" s="125"/>
      <c r="IY43" s="125"/>
      <c r="IZ43" s="125"/>
      <c r="JA43" s="125"/>
      <c r="JB43" s="125"/>
      <c r="JC43" s="125"/>
      <c r="JD43" s="125"/>
      <c r="JE43" s="125"/>
      <c r="JF43" s="125"/>
      <c r="JG43" s="125"/>
      <c r="JH43" s="125"/>
      <c r="JI43" s="125"/>
      <c r="JJ43" s="125"/>
      <c r="JK43" s="125"/>
      <c r="JL43" s="125"/>
      <c r="JM43" s="125"/>
      <c r="JN43" s="125"/>
      <c r="JO43" s="125"/>
      <c r="JP43" s="125"/>
      <c r="JQ43" s="125"/>
      <c r="JR43" s="125"/>
      <c r="JS43" s="125"/>
      <c r="JT43" s="125"/>
      <c r="JU43" s="125"/>
      <c r="JV43" s="125"/>
      <c r="JW43" s="125"/>
      <c r="JX43" s="125"/>
      <c r="JY43" s="125"/>
      <c r="JZ43" s="125"/>
      <c r="KA43" s="125"/>
      <c r="KB43" s="125"/>
      <c r="KC43" s="125"/>
      <c r="KD43" s="125"/>
      <c r="KE43" s="125"/>
      <c r="KF43" s="125"/>
      <c r="KG43" s="125"/>
      <c r="KH43" s="125"/>
      <c r="KI43" s="125"/>
      <c r="KJ43" s="125"/>
      <c r="KK43" s="125"/>
      <c r="KL43" s="125"/>
      <c r="KM43" s="125"/>
      <c r="KN43" s="125"/>
      <c r="KO43" s="125"/>
      <c r="KP43" s="125"/>
      <c r="KQ43" s="125"/>
      <c r="KR43" s="125"/>
      <c r="KS43" s="125"/>
      <c r="KT43" s="125"/>
      <c r="KU43" s="125"/>
      <c r="KV43" s="125"/>
      <c r="KW43" s="125"/>
      <c r="KX43" s="125"/>
      <c r="KY43" s="125"/>
      <c r="KZ43" s="125"/>
      <c r="LA43" s="125"/>
      <c r="LB43" s="125"/>
      <c r="LC43" s="125"/>
      <c r="LD43" s="125"/>
      <c r="LE43" s="125"/>
      <c r="LF43" s="125"/>
      <c r="LG43" s="125"/>
      <c r="LH43" s="125"/>
      <c r="LI43" s="125"/>
      <c r="LJ43" s="125"/>
      <c r="LK43" s="125"/>
      <c r="LL43" s="125"/>
      <c r="LM43" s="125"/>
      <c r="LN43" s="125"/>
      <c r="LO43" s="125"/>
      <c r="LP43" s="125"/>
      <c r="LQ43" s="125"/>
      <c r="LR43" s="125"/>
      <c r="LS43" s="125"/>
      <c r="LT43" s="125"/>
      <c r="LU43" s="125"/>
      <c r="LV43" s="125"/>
      <c r="LW43" s="125"/>
      <c r="LX43" s="125"/>
      <c r="LY43" s="125"/>
      <c r="LZ43" s="125"/>
      <c r="MA43" s="125"/>
      <c r="MB43" s="125"/>
      <c r="MC43" s="125"/>
      <c r="MD43" s="125"/>
      <c r="ME43" s="125"/>
      <c r="MF43" s="125"/>
      <c r="MG43" s="125"/>
      <c r="MH43" s="125"/>
      <c r="MI43" s="125"/>
      <c r="MJ43" s="125"/>
      <c r="MK43" s="125"/>
      <c r="ML43" s="125"/>
      <c r="MM43" s="125"/>
      <c r="MN43" s="125"/>
      <c r="MO43" s="125"/>
      <c r="MP43" s="125"/>
      <c r="MQ43" s="125"/>
      <c r="MR43" s="125"/>
      <c r="MS43" s="125"/>
      <c r="MT43" s="125"/>
      <c r="MU43" s="125"/>
      <c r="MV43" s="125"/>
      <c r="MW43" s="125"/>
      <c r="MX43" s="125"/>
      <c r="MY43" s="125"/>
      <c r="MZ43" s="125"/>
      <c r="NA43" s="125"/>
      <c r="NB43" s="125"/>
      <c r="NC43" s="125"/>
      <c r="ND43" s="125"/>
      <c r="NE43" s="125"/>
      <c r="NF43" s="125"/>
      <c r="NG43" s="125"/>
      <c r="NH43" s="125"/>
      <c r="NI43" s="125"/>
      <c r="NJ43" s="125"/>
      <c r="NK43" s="125"/>
      <c r="NL43" s="125"/>
      <c r="NM43" s="125"/>
      <c r="NN43" s="125"/>
      <c r="NO43" s="125"/>
      <c r="NP43" s="125"/>
      <c r="NQ43" s="125"/>
      <c r="NR43" s="125"/>
      <c r="NS43" s="125"/>
      <c r="NT43" s="125"/>
      <c r="NU43" s="125"/>
      <c r="NV43" s="125"/>
      <c r="NW43" s="125"/>
      <c r="NX43" s="125"/>
      <c r="NY43" s="125"/>
      <c r="NZ43" s="125"/>
      <c r="OA43" s="125"/>
      <c r="OB43" s="125"/>
      <c r="OC43" s="125"/>
      <c r="OD43" s="125"/>
      <c r="OE43" s="125"/>
      <c r="OF43" s="125"/>
      <c r="OG43" s="125"/>
      <c r="OH43" s="125"/>
      <c r="OI43" s="125"/>
      <c r="OJ43" s="125"/>
      <c r="OK43" s="125"/>
      <c r="OL43" s="125"/>
      <c r="OM43" s="125"/>
      <c r="ON43" s="125"/>
      <c r="OO43" s="125"/>
      <c r="OP43" s="125"/>
      <c r="OQ43" s="125"/>
      <c r="OR43" s="125"/>
      <c r="OS43" s="125"/>
      <c r="OT43" s="125"/>
      <c r="OU43" s="125"/>
      <c r="OV43" s="125"/>
      <c r="OW43" s="125"/>
      <c r="OX43" s="125"/>
      <c r="OY43" s="125"/>
      <c r="OZ43" s="125"/>
      <c r="PA43" s="125"/>
      <c r="PB43" s="125"/>
      <c r="PC43" s="125"/>
      <c r="PD43" s="125"/>
      <c r="PE43" s="125"/>
      <c r="PF43" s="125"/>
      <c r="PG43" s="125"/>
      <c r="PH43" s="125"/>
      <c r="PI43" s="125"/>
      <c r="PJ43" s="125"/>
      <c r="PK43" s="125"/>
      <c r="PL43" s="125"/>
      <c r="PM43" s="125"/>
      <c r="PN43" s="125"/>
      <c r="PO43" s="125"/>
      <c r="PP43" s="125"/>
      <c r="PQ43" s="125"/>
      <c r="PR43" s="125"/>
      <c r="PS43" s="125"/>
      <c r="PT43" s="125"/>
      <c r="PU43" s="125"/>
      <c r="PV43" s="125"/>
      <c r="PW43" s="125"/>
      <c r="PX43" s="125"/>
      <c r="PY43" s="125"/>
      <c r="PZ43" s="125"/>
      <c r="QA43" s="125"/>
      <c r="QB43" s="125"/>
      <c r="QC43" s="125"/>
      <c r="QD43" s="125"/>
      <c r="QE43" s="125"/>
      <c r="QF43" s="125"/>
      <c r="QG43" s="125"/>
      <c r="QH43" s="125"/>
      <c r="QI43" s="125"/>
      <c r="QJ43" s="125"/>
      <c r="QK43" s="125"/>
      <c r="QL43" s="125"/>
      <c r="QM43" s="125"/>
      <c r="QN43" s="125"/>
      <c r="QO43" s="125"/>
      <c r="QP43" s="125"/>
      <c r="QQ43" s="125"/>
      <c r="QR43" s="125"/>
      <c r="QS43" s="125"/>
      <c r="QT43" s="125"/>
      <c r="QU43" s="125"/>
      <c r="QV43" s="125"/>
      <c r="QW43" s="125"/>
      <c r="QX43" s="125"/>
      <c r="QY43" s="125"/>
      <c r="QZ43" s="125"/>
      <c r="RA43" s="125"/>
      <c r="RB43" s="125"/>
      <c r="RC43" s="125"/>
      <c r="RD43" s="125"/>
      <c r="RE43" s="125"/>
      <c r="RF43" s="125"/>
      <c r="RG43" s="125"/>
      <c r="RH43" s="125"/>
      <c r="RI43" s="125"/>
      <c r="RJ43" s="125"/>
      <c r="RK43" s="125"/>
      <c r="RL43" s="125"/>
      <c r="RM43" s="125"/>
      <c r="RN43" s="125"/>
      <c r="RO43" s="125"/>
      <c r="RP43" s="125"/>
      <c r="RQ43" s="125"/>
      <c r="RR43" s="125"/>
      <c r="RS43" s="125"/>
      <c r="RT43" s="125"/>
      <c r="RU43" s="125"/>
      <c r="RV43" s="125"/>
      <c r="RW43" s="125"/>
      <c r="RX43" s="125"/>
      <c r="RY43" s="125"/>
      <c r="RZ43" s="125"/>
      <c r="SA43" s="125"/>
      <c r="SB43" s="125"/>
      <c r="SC43" s="125"/>
      <c r="SD43" s="125"/>
      <c r="SE43" s="125"/>
      <c r="SF43" s="125"/>
      <c r="SG43" s="125"/>
      <c r="SH43" s="125"/>
    </row>
    <row r="44" spans="1:502" ht="26.4" x14ac:dyDescent="0.25">
      <c r="A44" s="20">
        <v>2</v>
      </c>
      <c r="B44" s="128" t="s">
        <v>65</v>
      </c>
      <c r="C44" s="118"/>
      <c r="D44" s="118"/>
      <c r="E44" s="118"/>
      <c r="F44" s="118"/>
      <c r="G44" s="118"/>
      <c r="H44" s="118"/>
      <c r="I44" s="118"/>
      <c r="J44" s="118"/>
      <c r="K44" s="118"/>
      <c r="L44" s="118"/>
      <c r="M44" s="124"/>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c r="IW44" s="125"/>
      <c r="IX44" s="125"/>
      <c r="IY44" s="125"/>
      <c r="IZ44" s="125"/>
      <c r="JA44" s="125"/>
      <c r="JB44" s="125"/>
      <c r="JC44" s="125"/>
      <c r="JD44" s="125"/>
      <c r="JE44" s="125"/>
      <c r="JF44" s="125"/>
      <c r="JG44" s="125"/>
      <c r="JH44" s="125"/>
      <c r="JI44" s="125"/>
      <c r="JJ44" s="125"/>
      <c r="JK44" s="125"/>
      <c r="JL44" s="125"/>
      <c r="JM44" s="125"/>
      <c r="JN44" s="125"/>
      <c r="JO44" s="125"/>
      <c r="JP44" s="125"/>
      <c r="JQ44" s="125"/>
      <c r="JR44" s="125"/>
      <c r="JS44" s="125"/>
      <c r="JT44" s="125"/>
      <c r="JU44" s="125"/>
      <c r="JV44" s="125"/>
      <c r="JW44" s="125"/>
      <c r="JX44" s="125"/>
      <c r="JY44" s="125"/>
      <c r="JZ44" s="125"/>
      <c r="KA44" s="125"/>
      <c r="KB44" s="125"/>
      <c r="KC44" s="125"/>
      <c r="KD44" s="125"/>
      <c r="KE44" s="125"/>
      <c r="KF44" s="125"/>
      <c r="KG44" s="125"/>
      <c r="KH44" s="125"/>
      <c r="KI44" s="125"/>
      <c r="KJ44" s="125"/>
      <c r="KK44" s="125"/>
      <c r="KL44" s="125"/>
      <c r="KM44" s="125"/>
      <c r="KN44" s="125"/>
      <c r="KO44" s="125"/>
      <c r="KP44" s="125"/>
      <c r="KQ44" s="125"/>
      <c r="KR44" s="125"/>
      <c r="KS44" s="125"/>
      <c r="KT44" s="125"/>
      <c r="KU44" s="125"/>
      <c r="KV44" s="125"/>
      <c r="KW44" s="125"/>
      <c r="KX44" s="125"/>
      <c r="KY44" s="125"/>
      <c r="KZ44" s="125"/>
      <c r="LA44" s="125"/>
      <c r="LB44" s="125"/>
      <c r="LC44" s="125"/>
      <c r="LD44" s="125"/>
      <c r="LE44" s="125"/>
      <c r="LF44" s="125"/>
      <c r="LG44" s="125"/>
      <c r="LH44" s="125"/>
      <c r="LI44" s="125"/>
      <c r="LJ44" s="125"/>
      <c r="LK44" s="125"/>
      <c r="LL44" s="125"/>
      <c r="LM44" s="125"/>
      <c r="LN44" s="125"/>
      <c r="LO44" s="125"/>
      <c r="LP44" s="125"/>
      <c r="LQ44" s="125"/>
      <c r="LR44" s="125"/>
      <c r="LS44" s="125"/>
      <c r="LT44" s="125"/>
      <c r="LU44" s="125"/>
      <c r="LV44" s="125"/>
      <c r="LW44" s="125"/>
      <c r="LX44" s="125"/>
      <c r="LY44" s="125"/>
      <c r="LZ44" s="125"/>
      <c r="MA44" s="125"/>
      <c r="MB44" s="125"/>
      <c r="MC44" s="125"/>
      <c r="MD44" s="125"/>
      <c r="ME44" s="125"/>
      <c r="MF44" s="125"/>
      <c r="MG44" s="125"/>
      <c r="MH44" s="125"/>
      <c r="MI44" s="125"/>
      <c r="MJ44" s="125"/>
      <c r="MK44" s="125"/>
      <c r="ML44" s="125"/>
      <c r="MM44" s="125"/>
      <c r="MN44" s="125"/>
      <c r="MO44" s="125"/>
      <c r="MP44" s="125"/>
      <c r="MQ44" s="125"/>
      <c r="MR44" s="125"/>
      <c r="MS44" s="125"/>
      <c r="MT44" s="125"/>
      <c r="MU44" s="125"/>
      <c r="MV44" s="125"/>
      <c r="MW44" s="125"/>
      <c r="MX44" s="125"/>
      <c r="MY44" s="125"/>
      <c r="MZ44" s="125"/>
      <c r="NA44" s="125"/>
      <c r="NB44" s="125"/>
      <c r="NC44" s="125"/>
      <c r="ND44" s="125"/>
      <c r="NE44" s="125"/>
      <c r="NF44" s="125"/>
      <c r="NG44" s="125"/>
      <c r="NH44" s="125"/>
      <c r="NI44" s="125"/>
      <c r="NJ44" s="125"/>
      <c r="NK44" s="125"/>
      <c r="NL44" s="125"/>
      <c r="NM44" s="125"/>
      <c r="NN44" s="125"/>
      <c r="NO44" s="125"/>
      <c r="NP44" s="125"/>
      <c r="NQ44" s="125"/>
      <c r="NR44" s="125"/>
      <c r="NS44" s="125"/>
      <c r="NT44" s="125"/>
      <c r="NU44" s="125"/>
      <c r="NV44" s="125"/>
      <c r="NW44" s="125"/>
      <c r="NX44" s="125"/>
      <c r="NY44" s="125"/>
      <c r="NZ44" s="125"/>
      <c r="OA44" s="125"/>
      <c r="OB44" s="125"/>
      <c r="OC44" s="125"/>
      <c r="OD44" s="125"/>
      <c r="OE44" s="125"/>
      <c r="OF44" s="125"/>
      <c r="OG44" s="125"/>
      <c r="OH44" s="125"/>
      <c r="OI44" s="125"/>
      <c r="OJ44" s="125"/>
      <c r="OK44" s="125"/>
      <c r="OL44" s="125"/>
      <c r="OM44" s="125"/>
      <c r="ON44" s="125"/>
      <c r="OO44" s="125"/>
      <c r="OP44" s="125"/>
      <c r="OQ44" s="125"/>
      <c r="OR44" s="125"/>
      <c r="OS44" s="125"/>
      <c r="OT44" s="125"/>
      <c r="OU44" s="125"/>
      <c r="OV44" s="125"/>
      <c r="OW44" s="125"/>
      <c r="OX44" s="125"/>
      <c r="OY44" s="125"/>
      <c r="OZ44" s="125"/>
      <c r="PA44" s="125"/>
      <c r="PB44" s="125"/>
      <c r="PC44" s="125"/>
      <c r="PD44" s="125"/>
      <c r="PE44" s="125"/>
      <c r="PF44" s="125"/>
      <c r="PG44" s="125"/>
      <c r="PH44" s="125"/>
      <c r="PI44" s="125"/>
      <c r="PJ44" s="125"/>
      <c r="PK44" s="125"/>
      <c r="PL44" s="125"/>
      <c r="PM44" s="125"/>
      <c r="PN44" s="125"/>
      <c r="PO44" s="125"/>
      <c r="PP44" s="125"/>
      <c r="PQ44" s="125"/>
      <c r="PR44" s="125"/>
      <c r="PS44" s="125"/>
      <c r="PT44" s="125"/>
      <c r="PU44" s="125"/>
      <c r="PV44" s="125"/>
      <c r="PW44" s="125"/>
      <c r="PX44" s="125"/>
      <c r="PY44" s="125"/>
      <c r="PZ44" s="125"/>
      <c r="QA44" s="125"/>
      <c r="QB44" s="125"/>
      <c r="QC44" s="125"/>
      <c r="QD44" s="125"/>
      <c r="QE44" s="125"/>
      <c r="QF44" s="125"/>
      <c r="QG44" s="125"/>
      <c r="QH44" s="125"/>
      <c r="QI44" s="125"/>
      <c r="QJ44" s="125"/>
      <c r="QK44" s="125"/>
      <c r="QL44" s="125"/>
      <c r="QM44" s="125"/>
      <c r="QN44" s="125"/>
      <c r="QO44" s="125"/>
      <c r="QP44" s="125"/>
      <c r="QQ44" s="125"/>
      <c r="QR44" s="125"/>
      <c r="QS44" s="125"/>
      <c r="QT44" s="125"/>
      <c r="QU44" s="125"/>
      <c r="QV44" s="125"/>
      <c r="QW44" s="125"/>
      <c r="QX44" s="125"/>
      <c r="QY44" s="125"/>
      <c r="QZ44" s="125"/>
      <c r="RA44" s="125"/>
      <c r="RB44" s="125"/>
      <c r="RC44" s="125"/>
      <c r="RD44" s="125"/>
      <c r="RE44" s="125"/>
      <c r="RF44" s="125"/>
      <c r="RG44" s="125"/>
      <c r="RH44" s="125"/>
      <c r="RI44" s="125"/>
      <c r="RJ44" s="125"/>
      <c r="RK44" s="125"/>
      <c r="RL44" s="125"/>
      <c r="RM44" s="125"/>
      <c r="RN44" s="125"/>
      <c r="RO44" s="125"/>
      <c r="RP44" s="125"/>
      <c r="RQ44" s="125"/>
      <c r="RR44" s="125"/>
      <c r="RS44" s="125"/>
      <c r="RT44" s="125"/>
      <c r="RU44" s="125"/>
      <c r="RV44" s="125"/>
      <c r="RW44" s="125"/>
      <c r="RX44" s="125"/>
      <c r="RY44" s="125"/>
      <c r="RZ44" s="125"/>
      <c r="SA44" s="125"/>
      <c r="SB44" s="125"/>
      <c r="SC44" s="125"/>
      <c r="SD44" s="125"/>
      <c r="SE44" s="125"/>
      <c r="SF44" s="125"/>
      <c r="SG44" s="125"/>
      <c r="SH44" s="125"/>
    </row>
    <row r="45" spans="1:502" x14ac:dyDescent="0.25">
      <c r="A45" s="20"/>
      <c r="B45" s="126"/>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7"/>
      <c r="CL45" s="127"/>
      <c r="CM45" s="127"/>
      <c r="CN45" s="127"/>
      <c r="CO45" s="127"/>
      <c r="CP45" s="127"/>
      <c r="CQ45" s="127"/>
      <c r="CR45" s="127"/>
      <c r="CS45" s="127"/>
      <c r="CT45" s="127"/>
      <c r="CU45" s="127"/>
      <c r="CV45" s="127"/>
      <c r="CW45" s="127"/>
      <c r="CX45" s="127"/>
      <c r="CY45" s="127"/>
      <c r="CZ45" s="127"/>
      <c r="DA45" s="127"/>
      <c r="DB45" s="127"/>
      <c r="DC45" s="127"/>
      <c r="DD45" s="127"/>
      <c r="DE45" s="127"/>
      <c r="DF45" s="127"/>
      <c r="DG45" s="127"/>
      <c r="DH45" s="127"/>
      <c r="DI45" s="127"/>
      <c r="DJ45" s="127"/>
      <c r="DK45" s="127"/>
      <c r="DL45" s="127"/>
      <c r="DM45" s="127"/>
      <c r="DN45" s="127"/>
      <c r="DO45" s="127"/>
      <c r="DP45" s="127"/>
      <c r="DQ45" s="127"/>
      <c r="DR45" s="127"/>
      <c r="DS45" s="127"/>
      <c r="DT45" s="127"/>
      <c r="DU45" s="127"/>
      <c r="DV45" s="127"/>
      <c r="DW45" s="127"/>
      <c r="DX45" s="127"/>
      <c r="DY45" s="127"/>
      <c r="DZ45" s="127"/>
      <c r="EA45" s="127"/>
      <c r="EB45" s="127"/>
      <c r="EC45" s="127"/>
      <c r="ED45" s="127"/>
      <c r="EE45" s="127"/>
      <c r="EF45" s="127"/>
      <c r="EG45" s="127"/>
      <c r="EH45" s="127"/>
      <c r="EI45" s="127"/>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7"/>
      <c r="FU45" s="127"/>
      <c r="FV45" s="127"/>
      <c r="FW45" s="127"/>
      <c r="FX45" s="127"/>
      <c r="FY45" s="127"/>
      <c r="FZ45" s="127"/>
      <c r="GA45" s="127"/>
      <c r="GB45" s="127"/>
      <c r="GC45" s="127"/>
      <c r="GD45" s="127"/>
      <c r="GE45" s="127"/>
      <c r="GF45" s="127"/>
      <c r="GG45" s="127"/>
      <c r="GH45" s="127"/>
      <c r="GI45" s="127"/>
      <c r="GJ45" s="127"/>
      <c r="GK45" s="127"/>
      <c r="GL45" s="127"/>
      <c r="GM45" s="127"/>
      <c r="GN45" s="127"/>
      <c r="GO45" s="127"/>
      <c r="GP45" s="127"/>
      <c r="GQ45" s="127"/>
      <c r="GR45" s="127"/>
      <c r="GS45" s="127"/>
      <c r="GT45" s="127"/>
      <c r="GU45" s="127"/>
      <c r="GV45" s="127"/>
      <c r="GW45" s="127"/>
      <c r="GX45" s="127"/>
      <c r="GY45" s="127"/>
      <c r="GZ45" s="127"/>
      <c r="HA45" s="127"/>
      <c r="HB45" s="127"/>
      <c r="HC45" s="127"/>
      <c r="HD45" s="127"/>
      <c r="HE45" s="127"/>
      <c r="HF45" s="127"/>
      <c r="HG45" s="127"/>
      <c r="HH45" s="127"/>
      <c r="HI45" s="127"/>
      <c r="HJ45" s="127"/>
      <c r="HK45" s="127"/>
      <c r="HL45" s="127"/>
      <c r="HM45" s="127"/>
      <c r="HN45" s="127"/>
      <c r="HO45" s="127"/>
      <c r="HP45" s="127"/>
      <c r="HQ45" s="127"/>
      <c r="HR45" s="127"/>
      <c r="HS45" s="127"/>
      <c r="HT45" s="127"/>
      <c r="HU45" s="127"/>
      <c r="HV45" s="127"/>
      <c r="HW45" s="127"/>
      <c r="HX45" s="127"/>
      <c r="HY45" s="127"/>
      <c r="HZ45" s="127"/>
      <c r="IA45" s="127"/>
      <c r="IB45" s="127"/>
      <c r="IC45" s="127"/>
      <c r="ID45" s="127"/>
      <c r="IE45" s="127"/>
      <c r="IF45" s="127"/>
      <c r="IG45" s="127"/>
      <c r="IH45" s="127"/>
      <c r="II45" s="127"/>
      <c r="IJ45" s="127"/>
      <c r="IK45" s="127"/>
      <c r="IL45" s="127"/>
      <c r="IM45" s="127"/>
      <c r="IN45" s="127"/>
      <c r="IO45" s="127"/>
      <c r="IP45" s="127"/>
      <c r="IQ45" s="127"/>
      <c r="IR45" s="127"/>
      <c r="IS45" s="127"/>
      <c r="IT45" s="127"/>
      <c r="IU45" s="127"/>
      <c r="IV45" s="127"/>
      <c r="IW45" s="127"/>
      <c r="IX45" s="127"/>
      <c r="IY45" s="127"/>
      <c r="IZ45" s="127"/>
      <c r="JA45" s="127"/>
      <c r="JB45" s="127"/>
      <c r="JC45" s="127"/>
      <c r="JD45" s="127"/>
      <c r="JE45" s="127"/>
      <c r="JF45" s="127"/>
      <c r="JG45" s="127"/>
      <c r="JH45" s="127"/>
      <c r="JI45" s="127"/>
      <c r="JJ45" s="127"/>
      <c r="JK45" s="127"/>
      <c r="JL45" s="127"/>
      <c r="JM45" s="127"/>
      <c r="JN45" s="127"/>
      <c r="JO45" s="127"/>
      <c r="JP45" s="127"/>
      <c r="JQ45" s="127"/>
      <c r="JR45" s="127"/>
      <c r="JS45" s="127"/>
      <c r="JT45" s="127"/>
      <c r="JU45" s="127"/>
      <c r="JV45" s="127"/>
      <c r="JW45" s="127"/>
      <c r="JX45" s="127"/>
      <c r="JY45" s="127"/>
      <c r="JZ45" s="127"/>
      <c r="KA45" s="127"/>
      <c r="KB45" s="127"/>
      <c r="KC45" s="127"/>
      <c r="KD45" s="127"/>
      <c r="KE45" s="127"/>
      <c r="KF45" s="127"/>
      <c r="KG45" s="127"/>
      <c r="KH45" s="127"/>
      <c r="KI45" s="127"/>
      <c r="KJ45" s="127"/>
      <c r="KK45" s="127"/>
      <c r="KL45" s="127"/>
      <c r="KM45" s="127"/>
      <c r="KN45" s="127"/>
      <c r="KO45" s="127"/>
      <c r="KP45" s="127"/>
      <c r="KQ45" s="127"/>
      <c r="KR45" s="127"/>
      <c r="KS45" s="127"/>
      <c r="KT45" s="127"/>
      <c r="KU45" s="127"/>
      <c r="KV45" s="127"/>
      <c r="KW45" s="127"/>
      <c r="KX45" s="127"/>
      <c r="KY45" s="127"/>
      <c r="KZ45" s="127"/>
      <c r="LA45" s="127"/>
      <c r="LB45" s="127"/>
      <c r="LC45" s="127"/>
      <c r="LD45" s="127"/>
      <c r="LE45" s="127"/>
      <c r="LF45" s="127"/>
      <c r="LG45" s="127"/>
      <c r="LH45" s="127"/>
      <c r="LI45" s="127"/>
      <c r="LJ45" s="127"/>
      <c r="LK45" s="127"/>
      <c r="LL45" s="127"/>
      <c r="LM45" s="127"/>
      <c r="LN45" s="127"/>
      <c r="LO45" s="127"/>
      <c r="LP45" s="127"/>
      <c r="LQ45" s="127"/>
      <c r="LR45" s="127"/>
      <c r="LS45" s="127"/>
      <c r="LT45" s="127"/>
      <c r="LU45" s="127"/>
      <c r="LV45" s="127"/>
      <c r="LW45" s="127"/>
      <c r="LX45" s="127"/>
      <c r="LY45" s="127"/>
      <c r="LZ45" s="127"/>
      <c r="MA45" s="127"/>
      <c r="MB45" s="127"/>
      <c r="MC45" s="127"/>
      <c r="MD45" s="127"/>
      <c r="ME45" s="127"/>
      <c r="MF45" s="127"/>
      <c r="MG45" s="127"/>
      <c r="MH45" s="127"/>
      <c r="MI45" s="127"/>
      <c r="MJ45" s="127"/>
      <c r="MK45" s="127"/>
      <c r="ML45" s="127"/>
      <c r="MM45" s="127"/>
      <c r="MN45" s="127"/>
      <c r="MO45" s="127"/>
      <c r="MP45" s="127"/>
      <c r="MQ45" s="127"/>
      <c r="MR45" s="127"/>
      <c r="MS45" s="127"/>
      <c r="MT45" s="127"/>
      <c r="MU45" s="127"/>
      <c r="MV45" s="127"/>
      <c r="MW45" s="127"/>
      <c r="MX45" s="127"/>
      <c r="MY45" s="127"/>
      <c r="MZ45" s="127"/>
      <c r="NA45" s="127"/>
      <c r="NB45" s="127"/>
      <c r="NC45" s="127"/>
      <c r="ND45" s="127"/>
      <c r="NE45" s="127"/>
      <c r="NF45" s="127"/>
      <c r="NG45" s="127"/>
      <c r="NH45" s="127"/>
      <c r="NI45" s="127"/>
      <c r="NJ45" s="127"/>
      <c r="NK45" s="127"/>
      <c r="NL45" s="127"/>
      <c r="NM45" s="127"/>
      <c r="NN45" s="127"/>
      <c r="NO45" s="127"/>
      <c r="NP45" s="127"/>
      <c r="NQ45" s="127"/>
      <c r="NR45" s="127"/>
      <c r="NS45" s="127"/>
      <c r="NT45" s="127"/>
      <c r="NU45" s="127"/>
      <c r="NV45" s="127"/>
      <c r="NW45" s="127"/>
      <c r="NX45" s="127"/>
      <c r="NY45" s="127"/>
      <c r="NZ45" s="127"/>
      <c r="OA45" s="127"/>
      <c r="OB45" s="127"/>
      <c r="OC45" s="127"/>
      <c r="OD45" s="127"/>
      <c r="OE45" s="127"/>
      <c r="OF45" s="127"/>
      <c r="OG45" s="127"/>
      <c r="OH45" s="127"/>
      <c r="OI45" s="127"/>
      <c r="OJ45" s="127"/>
      <c r="OK45" s="127"/>
      <c r="OL45" s="127"/>
      <c r="OM45" s="127"/>
      <c r="ON45" s="127"/>
      <c r="OO45" s="127"/>
      <c r="OP45" s="127"/>
      <c r="OQ45" s="127"/>
      <c r="OR45" s="127"/>
      <c r="OS45" s="127"/>
      <c r="OT45" s="127"/>
      <c r="OU45" s="127"/>
      <c r="OV45" s="127"/>
      <c r="OW45" s="127"/>
      <c r="OX45" s="127"/>
      <c r="OY45" s="127"/>
      <c r="OZ45" s="127"/>
      <c r="PA45" s="127"/>
      <c r="PB45" s="127"/>
      <c r="PC45" s="127"/>
      <c r="PD45" s="127"/>
      <c r="PE45" s="127"/>
      <c r="PF45" s="127"/>
      <c r="PG45" s="127"/>
      <c r="PH45" s="127"/>
      <c r="PI45" s="127"/>
      <c r="PJ45" s="127"/>
      <c r="PK45" s="127"/>
      <c r="PL45" s="127"/>
      <c r="PM45" s="127"/>
      <c r="PN45" s="127"/>
      <c r="PO45" s="127"/>
      <c r="PP45" s="127"/>
      <c r="PQ45" s="127"/>
      <c r="PR45" s="127"/>
      <c r="PS45" s="127"/>
      <c r="PT45" s="127"/>
      <c r="PU45" s="127"/>
      <c r="PV45" s="127"/>
      <c r="PW45" s="127"/>
      <c r="PX45" s="127"/>
      <c r="PY45" s="127"/>
      <c r="PZ45" s="127"/>
      <c r="QA45" s="127"/>
      <c r="QB45" s="127"/>
      <c r="QC45" s="127"/>
      <c r="QD45" s="127"/>
      <c r="QE45" s="127"/>
      <c r="QF45" s="127"/>
      <c r="QG45" s="127"/>
      <c r="QH45" s="127"/>
      <c r="QI45" s="127"/>
      <c r="QJ45" s="127"/>
      <c r="QK45" s="127"/>
      <c r="QL45" s="127"/>
      <c r="QM45" s="127"/>
      <c r="QN45" s="127"/>
      <c r="QO45" s="127"/>
      <c r="QP45" s="127"/>
      <c r="QQ45" s="127"/>
      <c r="QR45" s="127"/>
      <c r="QS45" s="127"/>
      <c r="QT45" s="127"/>
      <c r="QU45" s="127"/>
      <c r="QV45" s="127"/>
      <c r="QW45" s="127"/>
      <c r="QX45" s="127"/>
      <c r="QY45" s="127"/>
      <c r="QZ45" s="127"/>
      <c r="RA45" s="127"/>
      <c r="RB45" s="127"/>
      <c r="RC45" s="127"/>
      <c r="RD45" s="127"/>
      <c r="RE45" s="127"/>
      <c r="RF45" s="127"/>
      <c r="RG45" s="127"/>
      <c r="RH45" s="127"/>
      <c r="RI45" s="127"/>
      <c r="RJ45" s="127"/>
      <c r="RK45" s="127"/>
      <c r="RL45" s="127"/>
      <c r="RM45" s="127"/>
      <c r="RN45" s="127"/>
      <c r="RO45" s="127"/>
      <c r="RP45" s="127"/>
      <c r="RQ45" s="127"/>
      <c r="RR45" s="127"/>
      <c r="RS45" s="127"/>
      <c r="RT45" s="127"/>
      <c r="RU45" s="127"/>
      <c r="RV45" s="127"/>
      <c r="RW45" s="127"/>
      <c r="RX45" s="127"/>
      <c r="RY45" s="127"/>
      <c r="RZ45" s="127"/>
      <c r="SA45" s="127"/>
      <c r="SB45" s="127"/>
      <c r="SC45" s="127"/>
      <c r="SD45" s="127"/>
      <c r="SE45" s="127"/>
      <c r="SF45" s="127"/>
      <c r="SG45" s="127"/>
      <c r="SH45" s="127"/>
    </row>
    <row r="46" spans="1:502" x14ac:dyDescent="0.25">
      <c r="A46" s="20"/>
      <c r="B46" s="115" t="s">
        <v>63</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c r="CG46" s="127"/>
      <c r="CH46" s="127"/>
      <c r="CI46" s="127"/>
      <c r="CJ46" s="127"/>
      <c r="CK46" s="127"/>
      <c r="CL46" s="127"/>
      <c r="CM46" s="127"/>
      <c r="CN46" s="127"/>
      <c r="CO46" s="127"/>
      <c r="CP46" s="127"/>
      <c r="CQ46" s="127"/>
      <c r="CR46" s="127"/>
      <c r="CS46" s="127"/>
      <c r="CT46" s="127"/>
      <c r="CU46" s="127"/>
      <c r="CV46" s="127"/>
      <c r="CW46" s="127"/>
      <c r="CX46" s="127"/>
      <c r="CY46" s="127"/>
      <c r="CZ46" s="127"/>
      <c r="DA46" s="127"/>
      <c r="DB46" s="127"/>
      <c r="DC46" s="127"/>
      <c r="DD46" s="127"/>
      <c r="DE46" s="127"/>
      <c r="DF46" s="127"/>
      <c r="DG46" s="127"/>
      <c r="DH46" s="127"/>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7"/>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7"/>
      <c r="GQ46" s="127"/>
      <c r="GR46" s="127"/>
      <c r="GS46" s="127"/>
      <c r="GT46" s="127"/>
      <c r="GU46" s="127"/>
      <c r="GV46" s="127"/>
      <c r="GW46" s="127"/>
      <c r="GX46" s="127"/>
      <c r="GY46" s="127"/>
      <c r="GZ46" s="127"/>
      <c r="HA46" s="127"/>
      <c r="HB46" s="127"/>
      <c r="HC46" s="127"/>
      <c r="HD46" s="127"/>
      <c r="HE46" s="127"/>
      <c r="HF46" s="127"/>
      <c r="HG46" s="127"/>
      <c r="HH46" s="127"/>
      <c r="HI46" s="127"/>
      <c r="HJ46" s="127"/>
      <c r="HK46" s="127"/>
      <c r="HL46" s="127"/>
      <c r="HM46" s="127"/>
      <c r="HN46" s="127"/>
      <c r="HO46" s="127"/>
      <c r="HP46" s="127"/>
      <c r="HQ46" s="127"/>
      <c r="HR46" s="127"/>
      <c r="HS46" s="127"/>
      <c r="HT46" s="127"/>
      <c r="HU46" s="127"/>
      <c r="HV46" s="127"/>
      <c r="HW46" s="127"/>
      <c r="HX46" s="127"/>
      <c r="HY46" s="127"/>
      <c r="HZ46" s="127"/>
      <c r="IA46" s="127"/>
      <c r="IB46" s="127"/>
      <c r="IC46" s="127"/>
      <c r="ID46" s="127"/>
      <c r="IE46" s="127"/>
      <c r="IF46" s="127"/>
      <c r="IG46" s="127"/>
      <c r="IH46" s="127"/>
      <c r="II46" s="127"/>
      <c r="IJ46" s="127"/>
      <c r="IK46" s="127"/>
      <c r="IL46" s="127"/>
      <c r="IM46" s="127"/>
      <c r="IN46" s="127"/>
      <c r="IO46" s="127"/>
      <c r="IP46" s="127"/>
      <c r="IQ46" s="127"/>
      <c r="IR46" s="127"/>
      <c r="IS46" s="127"/>
      <c r="IT46" s="127"/>
      <c r="IU46" s="127"/>
      <c r="IV46" s="127"/>
      <c r="IW46" s="127"/>
      <c r="IX46" s="127"/>
      <c r="IY46" s="127"/>
      <c r="IZ46" s="127"/>
      <c r="JA46" s="127"/>
      <c r="JB46" s="127"/>
      <c r="JC46" s="127"/>
      <c r="JD46" s="127"/>
      <c r="JE46" s="127"/>
      <c r="JF46" s="127"/>
      <c r="JG46" s="127"/>
      <c r="JH46" s="127"/>
      <c r="JI46" s="127"/>
      <c r="JJ46" s="127"/>
      <c r="JK46" s="127"/>
      <c r="JL46" s="127"/>
      <c r="JM46" s="127"/>
      <c r="JN46" s="127"/>
      <c r="JO46" s="127"/>
      <c r="JP46" s="127"/>
      <c r="JQ46" s="127"/>
      <c r="JR46" s="127"/>
      <c r="JS46" s="127"/>
      <c r="JT46" s="127"/>
      <c r="JU46" s="127"/>
      <c r="JV46" s="127"/>
      <c r="JW46" s="127"/>
      <c r="JX46" s="127"/>
      <c r="JY46" s="127"/>
      <c r="JZ46" s="127"/>
      <c r="KA46" s="127"/>
      <c r="KB46" s="127"/>
      <c r="KC46" s="127"/>
      <c r="KD46" s="127"/>
      <c r="KE46" s="127"/>
      <c r="KF46" s="127"/>
      <c r="KG46" s="127"/>
      <c r="KH46" s="127"/>
      <c r="KI46" s="127"/>
      <c r="KJ46" s="127"/>
      <c r="KK46" s="127"/>
      <c r="KL46" s="127"/>
      <c r="KM46" s="127"/>
      <c r="KN46" s="127"/>
      <c r="KO46" s="127"/>
      <c r="KP46" s="127"/>
      <c r="KQ46" s="127"/>
      <c r="KR46" s="127"/>
      <c r="KS46" s="127"/>
      <c r="KT46" s="127"/>
      <c r="KU46" s="127"/>
      <c r="KV46" s="127"/>
      <c r="KW46" s="127"/>
      <c r="KX46" s="127"/>
      <c r="KY46" s="127"/>
      <c r="KZ46" s="127"/>
      <c r="LA46" s="127"/>
      <c r="LB46" s="127"/>
      <c r="LC46" s="127"/>
      <c r="LD46" s="127"/>
      <c r="LE46" s="127"/>
      <c r="LF46" s="127"/>
      <c r="LG46" s="127"/>
      <c r="LH46" s="127"/>
      <c r="LI46" s="127"/>
      <c r="LJ46" s="127"/>
      <c r="LK46" s="127"/>
      <c r="LL46" s="127"/>
      <c r="LM46" s="127"/>
      <c r="LN46" s="127"/>
      <c r="LO46" s="127"/>
      <c r="LP46" s="127"/>
      <c r="LQ46" s="127"/>
      <c r="LR46" s="127"/>
      <c r="LS46" s="127"/>
      <c r="LT46" s="127"/>
      <c r="LU46" s="127"/>
      <c r="LV46" s="127"/>
      <c r="LW46" s="127"/>
      <c r="LX46" s="127"/>
      <c r="LY46" s="127"/>
      <c r="LZ46" s="127"/>
      <c r="MA46" s="127"/>
      <c r="MB46" s="127"/>
      <c r="MC46" s="127"/>
      <c r="MD46" s="127"/>
      <c r="ME46" s="127"/>
      <c r="MF46" s="127"/>
      <c r="MG46" s="127"/>
      <c r="MH46" s="127"/>
      <c r="MI46" s="127"/>
      <c r="MJ46" s="127"/>
      <c r="MK46" s="127"/>
      <c r="ML46" s="127"/>
      <c r="MM46" s="127"/>
      <c r="MN46" s="127"/>
      <c r="MO46" s="127"/>
      <c r="MP46" s="127"/>
      <c r="MQ46" s="127"/>
      <c r="MR46" s="127"/>
      <c r="MS46" s="127"/>
      <c r="MT46" s="127"/>
      <c r="MU46" s="127"/>
      <c r="MV46" s="127"/>
      <c r="MW46" s="127"/>
      <c r="MX46" s="127"/>
      <c r="MY46" s="127"/>
      <c r="MZ46" s="127"/>
      <c r="NA46" s="127"/>
      <c r="NB46" s="127"/>
      <c r="NC46" s="127"/>
      <c r="ND46" s="127"/>
      <c r="NE46" s="127"/>
      <c r="NF46" s="127"/>
      <c r="NG46" s="127"/>
      <c r="NH46" s="127"/>
      <c r="NI46" s="127"/>
      <c r="NJ46" s="127"/>
      <c r="NK46" s="127"/>
      <c r="NL46" s="127"/>
      <c r="NM46" s="127"/>
      <c r="NN46" s="127"/>
      <c r="NO46" s="127"/>
      <c r="NP46" s="127"/>
      <c r="NQ46" s="127"/>
      <c r="NR46" s="127"/>
      <c r="NS46" s="127"/>
      <c r="NT46" s="127"/>
      <c r="NU46" s="127"/>
      <c r="NV46" s="127"/>
      <c r="NW46" s="127"/>
      <c r="NX46" s="127"/>
      <c r="NY46" s="127"/>
      <c r="NZ46" s="127"/>
      <c r="OA46" s="127"/>
      <c r="OB46" s="127"/>
      <c r="OC46" s="127"/>
      <c r="OD46" s="127"/>
      <c r="OE46" s="127"/>
      <c r="OF46" s="127"/>
      <c r="OG46" s="127"/>
      <c r="OH46" s="127"/>
      <c r="OI46" s="127"/>
      <c r="OJ46" s="127"/>
      <c r="OK46" s="127"/>
      <c r="OL46" s="127"/>
      <c r="OM46" s="127"/>
      <c r="ON46" s="127"/>
      <c r="OO46" s="127"/>
      <c r="OP46" s="127"/>
      <c r="OQ46" s="127"/>
      <c r="OR46" s="127"/>
      <c r="OS46" s="127"/>
      <c r="OT46" s="127"/>
      <c r="OU46" s="127"/>
      <c r="OV46" s="127"/>
      <c r="OW46" s="127"/>
      <c r="OX46" s="127"/>
      <c r="OY46" s="127"/>
      <c r="OZ46" s="127"/>
      <c r="PA46" s="127"/>
      <c r="PB46" s="127"/>
      <c r="PC46" s="127"/>
      <c r="PD46" s="127"/>
      <c r="PE46" s="127"/>
      <c r="PF46" s="127"/>
      <c r="PG46" s="127"/>
      <c r="PH46" s="127"/>
      <c r="PI46" s="127"/>
      <c r="PJ46" s="127"/>
      <c r="PK46" s="127"/>
      <c r="PL46" s="127"/>
      <c r="PM46" s="127"/>
      <c r="PN46" s="127"/>
      <c r="PO46" s="127"/>
      <c r="PP46" s="127"/>
      <c r="PQ46" s="127"/>
      <c r="PR46" s="127"/>
      <c r="PS46" s="127"/>
      <c r="PT46" s="127"/>
      <c r="PU46" s="127"/>
      <c r="PV46" s="127"/>
      <c r="PW46" s="127"/>
      <c r="PX46" s="127"/>
      <c r="PY46" s="127"/>
      <c r="PZ46" s="127"/>
      <c r="QA46" s="127"/>
      <c r="QB46" s="127"/>
      <c r="QC46" s="127"/>
      <c r="QD46" s="127"/>
      <c r="QE46" s="127"/>
      <c r="QF46" s="127"/>
      <c r="QG46" s="127"/>
      <c r="QH46" s="127"/>
      <c r="QI46" s="127"/>
      <c r="QJ46" s="127"/>
      <c r="QK46" s="127"/>
      <c r="QL46" s="127"/>
      <c r="QM46" s="127"/>
      <c r="QN46" s="127"/>
      <c r="QO46" s="127"/>
      <c r="QP46" s="127"/>
      <c r="QQ46" s="127"/>
      <c r="QR46" s="127"/>
      <c r="QS46" s="127"/>
      <c r="QT46" s="127"/>
      <c r="QU46" s="127"/>
      <c r="QV46" s="127"/>
      <c r="QW46" s="127"/>
      <c r="QX46" s="127"/>
      <c r="QY46" s="127"/>
      <c r="QZ46" s="127"/>
      <c r="RA46" s="127"/>
      <c r="RB46" s="127"/>
      <c r="RC46" s="127"/>
      <c r="RD46" s="127"/>
      <c r="RE46" s="127"/>
      <c r="RF46" s="127"/>
      <c r="RG46" s="127"/>
      <c r="RH46" s="127"/>
      <c r="RI46" s="127"/>
      <c r="RJ46" s="127"/>
      <c r="RK46" s="127"/>
      <c r="RL46" s="127"/>
      <c r="RM46" s="127"/>
      <c r="RN46" s="127"/>
      <c r="RO46" s="127"/>
      <c r="RP46" s="127"/>
      <c r="RQ46" s="127"/>
      <c r="RR46" s="127"/>
      <c r="RS46" s="127"/>
      <c r="RT46" s="127"/>
      <c r="RU46" s="127"/>
      <c r="RV46" s="127"/>
      <c r="RW46" s="127"/>
      <c r="RX46" s="127"/>
      <c r="RY46" s="127"/>
      <c r="RZ46" s="127"/>
      <c r="SA46" s="127"/>
      <c r="SB46" s="127"/>
      <c r="SC46" s="127"/>
      <c r="SD46" s="127"/>
      <c r="SE46" s="127"/>
      <c r="SF46" s="127"/>
      <c r="SG46" s="127"/>
      <c r="SH46" s="127"/>
    </row>
    <row r="47" spans="1:502" x14ac:dyDescent="0.25">
      <c r="A47" s="20">
        <v>1</v>
      </c>
      <c r="B47" s="117" t="s">
        <v>66</v>
      </c>
      <c r="C47" s="118"/>
      <c r="D47" s="118"/>
      <c r="E47" s="118"/>
      <c r="F47" s="118"/>
      <c r="G47" s="118"/>
      <c r="H47" s="118"/>
      <c r="I47" s="118"/>
      <c r="J47" s="118"/>
      <c r="K47" s="118"/>
      <c r="L47" s="118"/>
      <c r="M47" s="124"/>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c r="JK47" s="125"/>
      <c r="JL47" s="125"/>
      <c r="JM47" s="125"/>
      <c r="JN47" s="125"/>
      <c r="JO47" s="125"/>
      <c r="JP47" s="125"/>
      <c r="JQ47" s="125"/>
      <c r="JR47" s="125"/>
      <c r="JS47" s="125"/>
      <c r="JT47" s="125"/>
      <c r="JU47" s="125"/>
      <c r="JV47" s="125"/>
      <c r="JW47" s="125"/>
      <c r="JX47" s="125"/>
      <c r="JY47" s="125"/>
      <c r="JZ47" s="125"/>
      <c r="KA47" s="125"/>
      <c r="KB47" s="125"/>
      <c r="KC47" s="125"/>
      <c r="KD47" s="125"/>
      <c r="KE47" s="125"/>
      <c r="KF47" s="125"/>
      <c r="KG47" s="125"/>
      <c r="KH47" s="125"/>
      <c r="KI47" s="125"/>
      <c r="KJ47" s="125"/>
      <c r="KK47" s="125"/>
      <c r="KL47" s="125"/>
      <c r="KM47" s="125"/>
      <c r="KN47" s="125"/>
      <c r="KO47" s="125"/>
      <c r="KP47" s="125"/>
      <c r="KQ47" s="125"/>
      <c r="KR47" s="125"/>
      <c r="KS47" s="125"/>
      <c r="KT47" s="125"/>
      <c r="KU47" s="125"/>
      <c r="KV47" s="125"/>
      <c r="KW47" s="125"/>
      <c r="KX47" s="125"/>
      <c r="KY47" s="125"/>
      <c r="KZ47" s="125"/>
      <c r="LA47" s="125"/>
      <c r="LB47" s="125"/>
      <c r="LC47" s="125"/>
      <c r="LD47" s="125"/>
      <c r="LE47" s="125"/>
      <c r="LF47" s="125"/>
      <c r="LG47" s="125"/>
      <c r="LH47" s="125"/>
      <c r="LI47" s="125"/>
      <c r="LJ47" s="125"/>
      <c r="LK47" s="125"/>
      <c r="LL47" s="125"/>
      <c r="LM47" s="125"/>
      <c r="LN47" s="125"/>
      <c r="LO47" s="125"/>
      <c r="LP47" s="125"/>
      <c r="LQ47" s="125"/>
      <c r="LR47" s="125"/>
      <c r="LS47" s="125"/>
      <c r="LT47" s="125"/>
      <c r="LU47" s="125"/>
      <c r="LV47" s="125"/>
      <c r="LW47" s="125"/>
      <c r="LX47" s="125"/>
      <c r="LY47" s="125"/>
      <c r="LZ47" s="125"/>
      <c r="MA47" s="125"/>
      <c r="MB47" s="125"/>
      <c r="MC47" s="125"/>
      <c r="MD47" s="125"/>
      <c r="ME47" s="125"/>
      <c r="MF47" s="125"/>
      <c r="MG47" s="125"/>
      <c r="MH47" s="125"/>
      <c r="MI47" s="125"/>
      <c r="MJ47" s="125"/>
      <c r="MK47" s="125"/>
      <c r="ML47" s="125"/>
      <c r="MM47" s="125"/>
      <c r="MN47" s="125"/>
      <c r="MO47" s="125"/>
      <c r="MP47" s="125"/>
      <c r="MQ47" s="125"/>
      <c r="MR47" s="125"/>
      <c r="MS47" s="125"/>
      <c r="MT47" s="125"/>
      <c r="MU47" s="125"/>
      <c r="MV47" s="125"/>
      <c r="MW47" s="125"/>
      <c r="MX47" s="125"/>
      <c r="MY47" s="125"/>
      <c r="MZ47" s="125"/>
      <c r="NA47" s="125"/>
      <c r="NB47" s="125"/>
      <c r="NC47" s="125"/>
      <c r="ND47" s="125"/>
      <c r="NE47" s="125"/>
      <c r="NF47" s="125"/>
      <c r="NG47" s="125"/>
      <c r="NH47" s="125"/>
      <c r="NI47" s="125"/>
      <c r="NJ47" s="125"/>
      <c r="NK47" s="125"/>
      <c r="NL47" s="125"/>
      <c r="NM47" s="125"/>
      <c r="NN47" s="125"/>
      <c r="NO47" s="125"/>
      <c r="NP47" s="125"/>
      <c r="NQ47" s="125"/>
      <c r="NR47" s="125"/>
      <c r="NS47" s="125"/>
      <c r="NT47" s="125"/>
      <c r="NU47" s="125"/>
      <c r="NV47" s="125"/>
      <c r="NW47" s="125"/>
      <c r="NX47" s="125"/>
      <c r="NY47" s="125"/>
      <c r="NZ47" s="125"/>
      <c r="OA47" s="125"/>
      <c r="OB47" s="125"/>
      <c r="OC47" s="125"/>
      <c r="OD47" s="125"/>
      <c r="OE47" s="125"/>
      <c r="OF47" s="125"/>
      <c r="OG47" s="125"/>
      <c r="OH47" s="125"/>
      <c r="OI47" s="125"/>
      <c r="OJ47" s="125"/>
      <c r="OK47" s="125"/>
      <c r="OL47" s="125"/>
      <c r="OM47" s="125"/>
      <c r="ON47" s="125"/>
      <c r="OO47" s="125"/>
      <c r="OP47" s="125"/>
      <c r="OQ47" s="125"/>
      <c r="OR47" s="125"/>
      <c r="OS47" s="125"/>
      <c r="OT47" s="125"/>
      <c r="OU47" s="125"/>
      <c r="OV47" s="125"/>
      <c r="OW47" s="125"/>
      <c r="OX47" s="125"/>
      <c r="OY47" s="125"/>
      <c r="OZ47" s="125"/>
      <c r="PA47" s="125"/>
      <c r="PB47" s="125"/>
      <c r="PC47" s="125"/>
      <c r="PD47" s="125"/>
      <c r="PE47" s="125"/>
      <c r="PF47" s="125"/>
      <c r="PG47" s="125"/>
      <c r="PH47" s="125"/>
      <c r="PI47" s="125"/>
      <c r="PJ47" s="125"/>
      <c r="PK47" s="125"/>
      <c r="PL47" s="125"/>
      <c r="PM47" s="125"/>
      <c r="PN47" s="125"/>
      <c r="PO47" s="125"/>
      <c r="PP47" s="125"/>
      <c r="PQ47" s="125"/>
      <c r="PR47" s="125"/>
      <c r="PS47" s="125"/>
      <c r="PT47" s="125"/>
      <c r="PU47" s="125"/>
      <c r="PV47" s="125"/>
      <c r="PW47" s="125"/>
      <c r="PX47" s="125"/>
      <c r="PY47" s="125"/>
      <c r="PZ47" s="125"/>
      <c r="QA47" s="125"/>
      <c r="QB47" s="125"/>
      <c r="QC47" s="125"/>
      <c r="QD47" s="125"/>
      <c r="QE47" s="125"/>
      <c r="QF47" s="125"/>
      <c r="QG47" s="125"/>
      <c r="QH47" s="125"/>
      <c r="QI47" s="125"/>
      <c r="QJ47" s="125"/>
      <c r="QK47" s="125"/>
      <c r="QL47" s="125"/>
      <c r="QM47" s="125"/>
      <c r="QN47" s="125"/>
      <c r="QO47" s="125"/>
      <c r="QP47" s="125"/>
      <c r="QQ47" s="125"/>
      <c r="QR47" s="125"/>
      <c r="QS47" s="125"/>
      <c r="QT47" s="125"/>
      <c r="QU47" s="125"/>
      <c r="QV47" s="125"/>
      <c r="QW47" s="125"/>
      <c r="QX47" s="125"/>
      <c r="QY47" s="125"/>
      <c r="QZ47" s="125"/>
      <c r="RA47" s="125"/>
      <c r="RB47" s="125"/>
      <c r="RC47" s="125"/>
      <c r="RD47" s="125"/>
      <c r="RE47" s="125"/>
      <c r="RF47" s="125"/>
      <c r="RG47" s="125"/>
      <c r="RH47" s="125"/>
      <c r="RI47" s="125"/>
      <c r="RJ47" s="125"/>
      <c r="RK47" s="125"/>
      <c r="RL47" s="125"/>
      <c r="RM47" s="125"/>
      <c r="RN47" s="125"/>
      <c r="RO47" s="125"/>
      <c r="RP47" s="125"/>
      <c r="RQ47" s="125"/>
      <c r="RR47" s="125"/>
      <c r="RS47" s="125"/>
      <c r="RT47" s="125"/>
      <c r="RU47" s="125"/>
      <c r="RV47" s="125"/>
      <c r="RW47" s="125"/>
      <c r="RX47" s="125"/>
      <c r="RY47" s="125"/>
      <c r="RZ47" s="125"/>
      <c r="SA47" s="125"/>
      <c r="SB47" s="125"/>
      <c r="SC47" s="125"/>
      <c r="SD47" s="125"/>
      <c r="SE47" s="125"/>
      <c r="SF47" s="125"/>
      <c r="SG47" s="125"/>
      <c r="SH47" s="125"/>
    </row>
    <row r="48" spans="1:502" x14ac:dyDescent="0.25">
      <c r="A48" s="20">
        <v>2</v>
      </c>
      <c r="B48" s="117" t="s">
        <v>67</v>
      </c>
      <c r="C48" s="118"/>
      <c r="D48" s="118"/>
      <c r="E48" s="118"/>
      <c r="F48" s="118"/>
      <c r="G48" s="118"/>
      <c r="H48" s="118"/>
      <c r="I48" s="118"/>
      <c r="J48" s="118"/>
      <c r="K48" s="118"/>
      <c r="L48" s="118"/>
      <c r="M48" s="124"/>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c r="IW48" s="125"/>
      <c r="IX48" s="125"/>
      <c r="IY48" s="125"/>
      <c r="IZ48" s="125"/>
      <c r="JA48" s="125"/>
      <c r="JB48" s="125"/>
      <c r="JC48" s="125"/>
      <c r="JD48" s="125"/>
      <c r="JE48" s="125"/>
      <c r="JF48" s="125"/>
      <c r="JG48" s="125"/>
      <c r="JH48" s="125"/>
      <c r="JI48" s="125"/>
      <c r="JJ48" s="125"/>
      <c r="JK48" s="125"/>
      <c r="JL48" s="125"/>
      <c r="JM48" s="125"/>
      <c r="JN48" s="125"/>
      <c r="JO48" s="125"/>
      <c r="JP48" s="125"/>
      <c r="JQ48" s="125"/>
      <c r="JR48" s="125"/>
      <c r="JS48" s="125"/>
      <c r="JT48" s="125"/>
      <c r="JU48" s="125"/>
      <c r="JV48" s="125"/>
      <c r="JW48" s="125"/>
      <c r="JX48" s="125"/>
      <c r="JY48" s="125"/>
      <c r="JZ48" s="125"/>
      <c r="KA48" s="125"/>
      <c r="KB48" s="125"/>
      <c r="KC48" s="125"/>
      <c r="KD48" s="125"/>
      <c r="KE48" s="125"/>
      <c r="KF48" s="125"/>
      <c r="KG48" s="125"/>
      <c r="KH48" s="125"/>
      <c r="KI48" s="125"/>
      <c r="KJ48" s="125"/>
      <c r="KK48" s="125"/>
      <c r="KL48" s="125"/>
      <c r="KM48" s="125"/>
      <c r="KN48" s="125"/>
      <c r="KO48" s="125"/>
      <c r="KP48" s="125"/>
      <c r="KQ48" s="125"/>
      <c r="KR48" s="125"/>
      <c r="KS48" s="125"/>
      <c r="KT48" s="125"/>
      <c r="KU48" s="125"/>
      <c r="KV48" s="125"/>
      <c r="KW48" s="125"/>
      <c r="KX48" s="125"/>
      <c r="KY48" s="125"/>
      <c r="KZ48" s="125"/>
      <c r="LA48" s="125"/>
      <c r="LB48" s="125"/>
      <c r="LC48" s="125"/>
      <c r="LD48" s="125"/>
      <c r="LE48" s="125"/>
      <c r="LF48" s="125"/>
      <c r="LG48" s="125"/>
      <c r="LH48" s="125"/>
      <c r="LI48" s="125"/>
      <c r="LJ48" s="125"/>
      <c r="LK48" s="125"/>
      <c r="LL48" s="125"/>
      <c r="LM48" s="125"/>
      <c r="LN48" s="125"/>
      <c r="LO48" s="125"/>
      <c r="LP48" s="125"/>
      <c r="LQ48" s="125"/>
      <c r="LR48" s="125"/>
      <c r="LS48" s="125"/>
      <c r="LT48" s="125"/>
      <c r="LU48" s="125"/>
      <c r="LV48" s="125"/>
      <c r="LW48" s="125"/>
      <c r="LX48" s="125"/>
      <c r="LY48" s="125"/>
      <c r="LZ48" s="125"/>
      <c r="MA48" s="125"/>
      <c r="MB48" s="125"/>
      <c r="MC48" s="125"/>
      <c r="MD48" s="125"/>
      <c r="ME48" s="125"/>
      <c r="MF48" s="125"/>
      <c r="MG48" s="125"/>
      <c r="MH48" s="125"/>
      <c r="MI48" s="125"/>
      <c r="MJ48" s="125"/>
      <c r="MK48" s="125"/>
      <c r="ML48" s="125"/>
      <c r="MM48" s="125"/>
      <c r="MN48" s="125"/>
      <c r="MO48" s="125"/>
      <c r="MP48" s="125"/>
      <c r="MQ48" s="125"/>
      <c r="MR48" s="125"/>
      <c r="MS48" s="125"/>
      <c r="MT48" s="125"/>
      <c r="MU48" s="125"/>
      <c r="MV48" s="125"/>
      <c r="MW48" s="125"/>
      <c r="MX48" s="125"/>
      <c r="MY48" s="125"/>
      <c r="MZ48" s="125"/>
      <c r="NA48" s="125"/>
      <c r="NB48" s="125"/>
      <c r="NC48" s="125"/>
      <c r="ND48" s="125"/>
      <c r="NE48" s="125"/>
      <c r="NF48" s="125"/>
      <c r="NG48" s="125"/>
      <c r="NH48" s="125"/>
      <c r="NI48" s="125"/>
      <c r="NJ48" s="125"/>
      <c r="NK48" s="125"/>
      <c r="NL48" s="125"/>
      <c r="NM48" s="125"/>
      <c r="NN48" s="125"/>
      <c r="NO48" s="125"/>
      <c r="NP48" s="125"/>
      <c r="NQ48" s="125"/>
      <c r="NR48" s="125"/>
      <c r="NS48" s="125"/>
      <c r="NT48" s="125"/>
      <c r="NU48" s="125"/>
      <c r="NV48" s="125"/>
      <c r="NW48" s="125"/>
      <c r="NX48" s="125"/>
      <c r="NY48" s="125"/>
      <c r="NZ48" s="125"/>
      <c r="OA48" s="125"/>
      <c r="OB48" s="125"/>
      <c r="OC48" s="125"/>
      <c r="OD48" s="125"/>
      <c r="OE48" s="125"/>
      <c r="OF48" s="125"/>
      <c r="OG48" s="125"/>
      <c r="OH48" s="125"/>
      <c r="OI48" s="125"/>
      <c r="OJ48" s="125"/>
      <c r="OK48" s="125"/>
      <c r="OL48" s="125"/>
      <c r="OM48" s="125"/>
      <c r="ON48" s="125"/>
      <c r="OO48" s="125"/>
      <c r="OP48" s="125"/>
      <c r="OQ48" s="125"/>
      <c r="OR48" s="125"/>
      <c r="OS48" s="125"/>
      <c r="OT48" s="125"/>
      <c r="OU48" s="125"/>
      <c r="OV48" s="125"/>
      <c r="OW48" s="125"/>
      <c r="OX48" s="125"/>
      <c r="OY48" s="125"/>
      <c r="OZ48" s="125"/>
      <c r="PA48" s="125"/>
      <c r="PB48" s="125"/>
      <c r="PC48" s="125"/>
      <c r="PD48" s="125"/>
      <c r="PE48" s="125"/>
      <c r="PF48" s="125"/>
      <c r="PG48" s="125"/>
      <c r="PH48" s="125"/>
      <c r="PI48" s="125"/>
      <c r="PJ48" s="125"/>
      <c r="PK48" s="125"/>
      <c r="PL48" s="125"/>
      <c r="PM48" s="125"/>
      <c r="PN48" s="125"/>
      <c r="PO48" s="125"/>
      <c r="PP48" s="125"/>
      <c r="PQ48" s="125"/>
      <c r="PR48" s="125"/>
      <c r="PS48" s="125"/>
      <c r="PT48" s="125"/>
      <c r="PU48" s="125"/>
      <c r="PV48" s="125"/>
      <c r="PW48" s="125"/>
      <c r="PX48" s="125"/>
      <c r="PY48" s="125"/>
      <c r="PZ48" s="125"/>
      <c r="QA48" s="125"/>
      <c r="QB48" s="125"/>
      <c r="QC48" s="125"/>
      <c r="QD48" s="125"/>
      <c r="QE48" s="125"/>
      <c r="QF48" s="125"/>
      <c r="QG48" s="125"/>
      <c r="QH48" s="125"/>
      <c r="QI48" s="125"/>
      <c r="QJ48" s="125"/>
      <c r="QK48" s="125"/>
      <c r="QL48" s="125"/>
      <c r="QM48" s="125"/>
      <c r="QN48" s="125"/>
      <c r="QO48" s="125"/>
      <c r="QP48" s="125"/>
      <c r="QQ48" s="125"/>
      <c r="QR48" s="125"/>
      <c r="QS48" s="125"/>
      <c r="QT48" s="125"/>
      <c r="QU48" s="125"/>
      <c r="QV48" s="125"/>
      <c r="QW48" s="125"/>
      <c r="QX48" s="125"/>
      <c r="QY48" s="125"/>
      <c r="QZ48" s="125"/>
      <c r="RA48" s="125"/>
      <c r="RB48" s="125"/>
      <c r="RC48" s="125"/>
      <c r="RD48" s="125"/>
      <c r="RE48" s="125"/>
      <c r="RF48" s="125"/>
      <c r="RG48" s="125"/>
      <c r="RH48" s="125"/>
      <c r="RI48" s="125"/>
      <c r="RJ48" s="125"/>
      <c r="RK48" s="125"/>
      <c r="RL48" s="125"/>
      <c r="RM48" s="125"/>
      <c r="RN48" s="125"/>
      <c r="RO48" s="125"/>
      <c r="RP48" s="125"/>
      <c r="RQ48" s="125"/>
      <c r="RR48" s="125"/>
      <c r="RS48" s="125"/>
      <c r="RT48" s="125"/>
      <c r="RU48" s="125"/>
      <c r="RV48" s="125"/>
      <c r="RW48" s="125"/>
      <c r="RX48" s="125"/>
      <c r="RY48" s="125"/>
      <c r="RZ48" s="125"/>
      <c r="SA48" s="125"/>
      <c r="SB48" s="125"/>
      <c r="SC48" s="125"/>
      <c r="SD48" s="125"/>
      <c r="SE48" s="125"/>
      <c r="SF48" s="125"/>
      <c r="SG48" s="125"/>
      <c r="SH48" s="125"/>
    </row>
    <row r="49" spans="1:502" x14ac:dyDescent="0.25">
      <c r="A49" s="20">
        <v>3</v>
      </c>
      <c r="B49" s="117" t="s">
        <v>51</v>
      </c>
      <c r="C49" s="118"/>
      <c r="D49" s="118"/>
      <c r="E49" s="118"/>
      <c r="F49" s="118"/>
      <c r="G49" s="118"/>
      <c r="H49" s="118"/>
      <c r="I49" s="118"/>
      <c r="J49" s="118"/>
      <c r="K49" s="118"/>
      <c r="L49" s="118"/>
      <c r="M49" s="124"/>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c r="JK49" s="125"/>
      <c r="JL49" s="125"/>
      <c r="JM49" s="125"/>
      <c r="JN49" s="125"/>
      <c r="JO49" s="125"/>
      <c r="JP49" s="125"/>
      <c r="JQ49" s="125"/>
      <c r="JR49" s="125"/>
      <c r="JS49" s="125"/>
      <c r="JT49" s="125"/>
      <c r="JU49" s="125"/>
      <c r="JV49" s="125"/>
      <c r="JW49" s="125"/>
      <c r="JX49" s="125"/>
      <c r="JY49" s="125"/>
      <c r="JZ49" s="125"/>
      <c r="KA49" s="125"/>
      <c r="KB49" s="125"/>
      <c r="KC49" s="125"/>
      <c r="KD49" s="125"/>
      <c r="KE49" s="125"/>
      <c r="KF49" s="125"/>
      <c r="KG49" s="125"/>
      <c r="KH49" s="125"/>
      <c r="KI49" s="125"/>
      <c r="KJ49" s="125"/>
      <c r="KK49" s="125"/>
      <c r="KL49" s="125"/>
      <c r="KM49" s="125"/>
      <c r="KN49" s="125"/>
      <c r="KO49" s="125"/>
      <c r="KP49" s="125"/>
      <c r="KQ49" s="125"/>
      <c r="KR49" s="125"/>
      <c r="KS49" s="125"/>
      <c r="KT49" s="125"/>
      <c r="KU49" s="125"/>
      <c r="KV49" s="125"/>
      <c r="KW49" s="125"/>
      <c r="KX49" s="125"/>
      <c r="KY49" s="125"/>
      <c r="KZ49" s="125"/>
      <c r="LA49" s="125"/>
      <c r="LB49" s="125"/>
      <c r="LC49" s="125"/>
      <c r="LD49" s="125"/>
      <c r="LE49" s="125"/>
      <c r="LF49" s="125"/>
      <c r="LG49" s="125"/>
      <c r="LH49" s="125"/>
      <c r="LI49" s="125"/>
      <c r="LJ49" s="125"/>
      <c r="LK49" s="125"/>
      <c r="LL49" s="125"/>
      <c r="LM49" s="125"/>
      <c r="LN49" s="125"/>
      <c r="LO49" s="125"/>
      <c r="LP49" s="125"/>
      <c r="LQ49" s="125"/>
      <c r="LR49" s="125"/>
      <c r="LS49" s="125"/>
      <c r="LT49" s="125"/>
      <c r="LU49" s="125"/>
      <c r="LV49" s="125"/>
      <c r="LW49" s="125"/>
      <c r="LX49" s="125"/>
      <c r="LY49" s="125"/>
      <c r="LZ49" s="125"/>
      <c r="MA49" s="125"/>
      <c r="MB49" s="125"/>
      <c r="MC49" s="125"/>
      <c r="MD49" s="125"/>
      <c r="ME49" s="125"/>
      <c r="MF49" s="125"/>
      <c r="MG49" s="125"/>
      <c r="MH49" s="125"/>
      <c r="MI49" s="125"/>
      <c r="MJ49" s="125"/>
      <c r="MK49" s="125"/>
      <c r="ML49" s="125"/>
      <c r="MM49" s="125"/>
      <c r="MN49" s="125"/>
      <c r="MO49" s="125"/>
      <c r="MP49" s="125"/>
      <c r="MQ49" s="125"/>
      <c r="MR49" s="125"/>
      <c r="MS49" s="125"/>
      <c r="MT49" s="125"/>
      <c r="MU49" s="125"/>
      <c r="MV49" s="125"/>
      <c r="MW49" s="125"/>
      <c r="MX49" s="125"/>
      <c r="MY49" s="125"/>
      <c r="MZ49" s="125"/>
      <c r="NA49" s="125"/>
      <c r="NB49" s="125"/>
      <c r="NC49" s="125"/>
      <c r="ND49" s="125"/>
      <c r="NE49" s="125"/>
      <c r="NF49" s="125"/>
      <c r="NG49" s="125"/>
      <c r="NH49" s="125"/>
      <c r="NI49" s="125"/>
      <c r="NJ49" s="125"/>
      <c r="NK49" s="125"/>
      <c r="NL49" s="125"/>
      <c r="NM49" s="125"/>
      <c r="NN49" s="125"/>
      <c r="NO49" s="125"/>
      <c r="NP49" s="125"/>
      <c r="NQ49" s="125"/>
      <c r="NR49" s="125"/>
      <c r="NS49" s="125"/>
      <c r="NT49" s="125"/>
      <c r="NU49" s="125"/>
      <c r="NV49" s="125"/>
      <c r="NW49" s="125"/>
      <c r="NX49" s="125"/>
      <c r="NY49" s="125"/>
      <c r="NZ49" s="125"/>
      <c r="OA49" s="125"/>
      <c r="OB49" s="125"/>
      <c r="OC49" s="125"/>
      <c r="OD49" s="125"/>
      <c r="OE49" s="125"/>
      <c r="OF49" s="125"/>
      <c r="OG49" s="125"/>
      <c r="OH49" s="125"/>
      <c r="OI49" s="125"/>
      <c r="OJ49" s="125"/>
      <c r="OK49" s="125"/>
      <c r="OL49" s="125"/>
      <c r="OM49" s="125"/>
      <c r="ON49" s="125"/>
      <c r="OO49" s="125"/>
      <c r="OP49" s="125"/>
      <c r="OQ49" s="125"/>
      <c r="OR49" s="125"/>
      <c r="OS49" s="125"/>
      <c r="OT49" s="125"/>
      <c r="OU49" s="125"/>
      <c r="OV49" s="125"/>
      <c r="OW49" s="125"/>
      <c r="OX49" s="125"/>
      <c r="OY49" s="125"/>
      <c r="OZ49" s="125"/>
      <c r="PA49" s="125"/>
      <c r="PB49" s="125"/>
      <c r="PC49" s="125"/>
      <c r="PD49" s="125"/>
      <c r="PE49" s="125"/>
      <c r="PF49" s="125"/>
      <c r="PG49" s="125"/>
      <c r="PH49" s="125"/>
      <c r="PI49" s="125"/>
      <c r="PJ49" s="125"/>
      <c r="PK49" s="125"/>
      <c r="PL49" s="125"/>
      <c r="PM49" s="125"/>
      <c r="PN49" s="125"/>
      <c r="PO49" s="125"/>
      <c r="PP49" s="125"/>
      <c r="PQ49" s="125"/>
      <c r="PR49" s="125"/>
      <c r="PS49" s="125"/>
      <c r="PT49" s="125"/>
      <c r="PU49" s="125"/>
      <c r="PV49" s="125"/>
      <c r="PW49" s="125"/>
      <c r="PX49" s="125"/>
      <c r="PY49" s="125"/>
      <c r="PZ49" s="125"/>
      <c r="QA49" s="125"/>
      <c r="QB49" s="125"/>
      <c r="QC49" s="125"/>
      <c r="QD49" s="125"/>
      <c r="QE49" s="125"/>
      <c r="QF49" s="125"/>
      <c r="QG49" s="125"/>
      <c r="QH49" s="125"/>
      <c r="QI49" s="125"/>
      <c r="QJ49" s="125"/>
      <c r="QK49" s="125"/>
      <c r="QL49" s="125"/>
      <c r="QM49" s="125"/>
      <c r="QN49" s="125"/>
      <c r="QO49" s="125"/>
      <c r="QP49" s="125"/>
      <c r="QQ49" s="125"/>
      <c r="QR49" s="125"/>
      <c r="QS49" s="125"/>
      <c r="QT49" s="125"/>
      <c r="QU49" s="125"/>
      <c r="QV49" s="125"/>
      <c r="QW49" s="125"/>
      <c r="QX49" s="125"/>
      <c r="QY49" s="125"/>
      <c r="QZ49" s="125"/>
      <c r="RA49" s="125"/>
      <c r="RB49" s="125"/>
      <c r="RC49" s="125"/>
      <c r="RD49" s="125"/>
      <c r="RE49" s="125"/>
      <c r="RF49" s="125"/>
      <c r="RG49" s="125"/>
      <c r="RH49" s="125"/>
      <c r="RI49" s="125"/>
      <c r="RJ49" s="125"/>
      <c r="RK49" s="125"/>
      <c r="RL49" s="125"/>
      <c r="RM49" s="125"/>
      <c r="RN49" s="125"/>
      <c r="RO49" s="125"/>
      <c r="RP49" s="125"/>
      <c r="RQ49" s="125"/>
      <c r="RR49" s="125"/>
      <c r="RS49" s="125"/>
      <c r="RT49" s="125"/>
      <c r="RU49" s="125"/>
      <c r="RV49" s="125"/>
      <c r="RW49" s="125"/>
      <c r="RX49" s="125"/>
      <c r="RY49" s="125"/>
      <c r="RZ49" s="125"/>
      <c r="SA49" s="125"/>
      <c r="SB49" s="125"/>
      <c r="SC49" s="125"/>
      <c r="SD49" s="125"/>
      <c r="SE49" s="125"/>
      <c r="SF49" s="125"/>
      <c r="SG49" s="125"/>
      <c r="SH49" s="125"/>
    </row>
    <row r="50" spans="1:502" x14ac:dyDescent="0.25">
      <c r="A50" s="20">
        <v>4</v>
      </c>
      <c r="B50" s="117" t="s">
        <v>52</v>
      </c>
      <c r="C50" s="118"/>
      <c r="D50" s="118"/>
      <c r="E50" s="118"/>
      <c r="F50" s="118"/>
      <c r="G50" s="118"/>
      <c r="H50" s="118"/>
      <c r="I50" s="118"/>
      <c r="J50" s="118"/>
      <c r="K50" s="118"/>
      <c r="L50" s="118"/>
      <c r="M50" s="124"/>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5"/>
      <c r="FU50" s="125"/>
      <c r="FV50" s="125"/>
      <c r="FW50" s="125"/>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c r="IR50" s="125"/>
      <c r="IS50" s="125"/>
      <c r="IT50" s="125"/>
      <c r="IU50" s="125"/>
      <c r="IV50" s="125"/>
      <c r="IW50" s="125"/>
      <c r="IX50" s="125"/>
      <c r="IY50" s="125"/>
      <c r="IZ50" s="125"/>
      <c r="JA50" s="125"/>
      <c r="JB50" s="125"/>
      <c r="JC50" s="125"/>
      <c r="JD50" s="125"/>
      <c r="JE50" s="125"/>
      <c r="JF50" s="125"/>
      <c r="JG50" s="125"/>
      <c r="JH50" s="125"/>
      <c r="JI50" s="125"/>
      <c r="JJ50" s="125"/>
      <c r="JK50" s="125"/>
      <c r="JL50" s="125"/>
      <c r="JM50" s="125"/>
      <c r="JN50" s="125"/>
      <c r="JO50" s="125"/>
      <c r="JP50" s="125"/>
      <c r="JQ50" s="125"/>
      <c r="JR50" s="125"/>
      <c r="JS50" s="125"/>
      <c r="JT50" s="125"/>
      <c r="JU50" s="125"/>
      <c r="JV50" s="125"/>
      <c r="JW50" s="125"/>
      <c r="JX50" s="125"/>
      <c r="JY50" s="125"/>
      <c r="JZ50" s="125"/>
      <c r="KA50" s="125"/>
      <c r="KB50" s="125"/>
      <c r="KC50" s="125"/>
      <c r="KD50" s="125"/>
      <c r="KE50" s="125"/>
      <c r="KF50" s="125"/>
      <c r="KG50" s="125"/>
      <c r="KH50" s="125"/>
      <c r="KI50" s="125"/>
      <c r="KJ50" s="125"/>
      <c r="KK50" s="125"/>
      <c r="KL50" s="125"/>
      <c r="KM50" s="125"/>
      <c r="KN50" s="125"/>
      <c r="KO50" s="125"/>
      <c r="KP50" s="125"/>
      <c r="KQ50" s="125"/>
      <c r="KR50" s="125"/>
      <c r="KS50" s="125"/>
      <c r="KT50" s="125"/>
      <c r="KU50" s="125"/>
      <c r="KV50" s="125"/>
      <c r="KW50" s="125"/>
      <c r="KX50" s="125"/>
      <c r="KY50" s="125"/>
      <c r="KZ50" s="125"/>
      <c r="LA50" s="125"/>
      <c r="LB50" s="125"/>
      <c r="LC50" s="125"/>
      <c r="LD50" s="125"/>
      <c r="LE50" s="125"/>
      <c r="LF50" s="125"/>
      <c r="LG50" s="125"/>
      <c r="LH50" s="125"/>
      <c r="LI50" s="125"/>
      <c r="LJ50" s="125"/>
      <c r="LK50" s="125"/>
      <c r="LL50" s="125"/>
      <c r="LM50" s="125"/>
      <c r="LN50" s="125"/>
      <c r="LO50" s="125"/>
      <c r="LP50" s="125"/>
      <c r="LQ50" s="125"/>
      <c r="LR50" s="125"/>
      <c r="LS50" s="125"/>
      <c r="LT50" s="125"/>
      <c r="LU50" s="125"/>
      <c r="LV50" s="125"/>
      <c r="LW50" s="125"/>
      <c r="LX50" s="125"/>
      <c r="LY50" s="125"/>
      <c r="LZ50" s="125"/>
      <c r="MA50" s="125"/>
      <c r="MB50" s="125"/>
      <c r="MC50" s="125"/>
      <c r="MD50" s="125"/>
      <c r="ME50" s="125"/>
      <c r="MF50" s="125"/>
      <c r="MG50" s="125"/>
      <c r="MH50" s="125"/>
      <c r="MI50" s="125"/>
      <c r="MJ50" s="125"/>
      <c r="MK50" s="125"/>
      <c r="ML50" s="125"/>
      <c r="MM50" s="125"/>
      <c r="MN50" s="125"/>
      <c r="MO50" s="125"/>
      <c r="MP50" s="125"/>
      <c r="MQ50" s="125"/>
      <c r="MR50" s="125"/>
      <c r="MS50" s="125"/>
      <c r="MT50" s="125"/>
      <c r="MU50" s="125"/>
      <c r="MV50" s="125"/>
      <c r="MW50" s="125"/>
      <c r="MX50" s="125"/>
      <c r="MY50" s="125"/>
      <c r="MZ50" s="125"/>
      <c r="NA50" s="125"/>
      <c r="NB50" s="125"/>
      <c r="NC50" s="125"/>
      <c r="ND50" s="125"/>
      <c r="NE50" s="125"/>
      <c r="NF50" s="125"/>
      <c r="NG50" s="125"/>
      <c r="NH50" s="125"/>
      <c r="NI50" s="125"/>
      <c r="NJ50" s="125"/>
      <c r="NK50" s="125"/>
      <c r="NL50" s="125"/>
      <c r="NM50" s="125"/>
      <c r="NN50" s="125"/>
      <c r="NO50" s="125"/>
      <c r="NP50" s="125"/>
      <c r="NQ50" s="125"/>
      <c r="NR50" s="125"/>
      <c r="NS50" s="125"/>
      <c r="NT50" s="125"/>
      <c r="NU50" s="125"/>
      <c r="NV50" s="125"/>
      <c r="NW50" s="125"/>
      <c r="NX50" s="125"/>
      <c r="NY50" s="125"/>
      <c r="NZ50" s="125"/>
      <c r="OA50" s="125"/>
      <c r="OB50" s="125"/>
      <c r="OC50" s="125"/>
      <c r="OD50" s="125"/>
      <c r="OE50" s="125"/>
      <c r="OF50" s="125"/>
      <c r="OG50" s="125"/>
      <c r="OH50" s="125"/>
      <c r="OI50" s="125"/>
      <c r="OJ50" s="125"/>
      <c r="OK50" s="125"/>
      <c r="OL50" s="125"/>
      <c r="OM50" s="125"/>
      <c r="ON50" s="125"/>
      <c r="OO50" s="125"/>
      <c r="OP50" s="125"/>
      <c r="OQ50" s="125"/>
      <c r="OR50" s="125"/>
      <c r="OS50" s="125"/>
      <c r="OT50" s="125"/>
      <c r="OU50" s="125"/>
      <c r="OV50" s="125"/>
      <c r="OW50" s="125"/>
      <c r="OX50" s="125"/>
      <c r="OY50" s="125"/>
      <c r="OZ50" s="125"/>
      <c r="PA50" s="125"/>
      <c r="PB50" s="125"/>
      <c r="PC50" s="125"/>
      <c r="PD50" s="125"/>
      <c r="PE50" s="125"/>
      <c r="PF50" s="125"/>
      <c r="PG50" s="125"/>
      <c r="PH50" s="125"/>
      <c r="PI50" s="125"/>
      <c r="PJ50" s="125"/>
      <c r="PK50" s="125"/>
      <c r="PL50" s="125"/>
      <c r="PM50" s="125"/>
      <c r="PN50" s="125"/>
      <c r="PO50" s="125"/>
      <c r="PP50" s="125"/>
      <c r="PQ50" s="125"/>
      <c r="PR50" s="125"/>
      <c r="PS50" s="125"/>
      <c r="PT50" s="125"/>
      <c r="PU50" s="125"/>
      <c r="PV50" s="125"/>
      <c r="PW50" s="125"/>
      <c r="PX50" s="125"/>
      <c r="PY50" s="125"/>
      <c r="PZ50" s="125"/>
      <c r="QA50" s="125"/>
      <c r="QB50" s="125"/>
      <c r="QC50" s="125"/>
      <c r="QD50" s="125"/>
      <c r="QE50" s="125"/>
      <c r="QF50" s="125"/>
      <c r="QG50" s="125"/>
      <c r="QH50" s="125"/>
      <c r="QI50" s="125"/>
      <c r="QJ50" s="125"/>
      <c r="QK50" s="125"/>
      <c r="QL50" s="125"/>
      <c r="QM50" s="125"/>
      <c r="QN50" s="125"/>
      <c r="QO50" s="125"/>
      <c r="QP50" s="125"/>
      <c r="QQ50" s="125"/>
      <c r="QR50" s="125"/>
      <c r="QS50" s="125"/>
      <c r="QT50" s="125"/>
      <c r="QU50" s="125"/>
      <c r="QV50" s="125"/>
      <c r="QW50" s="125"/>
      <c r="QX50" s="125"/>
      <c r="QY50" s="125"/>
      <c r="QZ50" s="125"/>
      <c r="RA50" s="125"/>
      <c r="RB50" s="125"/>
      <c r="RC50" s="125"/>
      <c r="RD50" s="125"/>
      <c r="RE50" s="125"/>
      <c r="RF50" s="125"/>
      <c r="RG50" s="125"/>
      <c r="RH50" s="125"/>
      <c r="RI50" s="125"/>
      <c r="RJ50" s="125"/>
      <c r="RK50" s="125"/>
      <c r="RL50" s="125"/>
      <c r="RM50" s="125"/>
      <c r="RN50" s="125"/>
      <c r="RO50" s="125"/>
      <c r="RP50" s="125"/>
      <c r="RQ50" s="125"/>
      <c r="RR50" s="125"/>
      <c r="RS50" s="125"/>
      <c r="RT50" s="125"/>
      <c r="RU50" s="125"/>
      <c r="RV50" s="125"/>
      <c r="RW50" s="125"/>
      <c r="RX50" s="125"/>
      <c r="RY50" s="125"/>
      <c r="RZ50" s="125"/>
      <c r="SA50" s="125"/>
      <c r="SB50" s="125"/>
      <c r="SC50" s="125"/>
      <c r="SD50" s="125"/>
      <c r="SE50" s="125"/>
      <c r="SF50" s="125"/>
      <c r="SG50" s="125"/>
      <c r="SH50" s="125"/>
    </row>
    <row r="51" spans="1:502" ht="26.4" x14ac:dyDescent="0.25">
      <c r="A51" s="20">
        <v>5</v>
      </c>
      <c r="B51" s="51" t="s">
        <v>68</v>
      </c>
      <c r="C51" s="118"/>
      <c r="D51" s="118"/>
      <c r="E51" s="118"/>
      <c r="F51" s="118"/>
      <c r="G51" s="118"/>
      <c r="H51" s="118"/>
      <c r="I51" s="118"/>
      <c r="J51" s="118"/>
      <c r="K51" s="118"/>
      <c r="L51" s="118"/>
      <c r="M51" s="124"/>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c r="IR51" s="125"/>
      <c r="IS51" s="125"/>
      <c r="IT51" s="125"/>
      <c r="IU51" s="125"/>
      <c r="IV51" s="125"/>
      <c r="IW51" s="125"/>
      <c r="IX51" s="125"/>
      <c r="IY51" s="125"/>
      <c r="IZ51" s="125"/>
      <c r="JA51" s="125"/>
      <c r="JB51" s="125"/>
      <c r="JC51" s="125"/>
      <c r="JD51" s="125"/>
      <c r="JE51" s="125"/>
      <c r="JF51" s="125"/>
      <c r="JG51" s="125"/>
      <c r="JH51" s="125"/>
      <c r="JI51" s="125"/>
      <c r="JJ51" s="125"/>
      <c r="JK51" s="125"/>
      <c r="JL51" s="125"/>
      <c r="JM51" s="125"/>
      <c r="JN51" s="125"/>
      <c r="JO51" s="125"/>
      <c r="JP51" s="125"/>
      <c r="JQ51" s="125"/>
      <c r="JR51" s="125"/>
      <c r="JS51" s="125"/>
      <c r="JT51" s="125"/>
      <c r="JU51" s="125"/>
      <c r="JV51" s="125"/>
      <c r="JW51" s="125"/>
      <c r="JX51" s="125"/>
      <c r="JY51" s="125"/>
      <c r="JZ51" s="125"/>
      <c r="KA51" s="125"/>
      <c r="KB51" s="125"/>
      <c r="KC51" s="125"/>
      <c r="KD51" s="125"/>
      <c r="KE51" s="125"/>
      <c r="KF51" s="125"/>
      <c r="KG51" s="125"/>
      <c r="KH51" s="125"/>
      <c r="KI51" s="125"/>
      <c r="KJ51" s="125"/>
      <c r="KK51" s="125"/>
      <c r="KL51" s="125"/>
      <c r="KM51" s="125"/>
      <c r="KN51" s="125"/>
      <c r="KO51" s="125"/>
      <c r="KP51" s="125"/>
      <c r="KQ51" s="125"/>
      <c r="KR51" s="125"/>
      <c r="KS51" s="125"/>
      <c r="KT51" s="125"/>
      <c r="KU51" s="125"/>
      <c r="KV51" s="125"/>
      <c r="KW51" s="125"/>
      <c r="KX51" s="125"/>
      <c r="KY51" s="125"/>
      <c r="KZ51" s="125"/>
      <c r="LA51" s="125"/>
      <c r="LB51" s="125"/>
      <c r="LC51" s="125"/>
      <c r="LD51" s="125"/>
      <c r="LE51" s="125"/>
      <c r="LF51" s="125"/>
      <c r="LG51" s="125"/>
      <c r="LH51" s="125"/>
      <c r="LI51" s="125"/>
      <c r="LJ51" s="125"/>
      <c r="LK51" s="125"/>
      <c r="LL51" s="125"/>
      <c r="LM51" s="125"/>
      <c r="LN51" s="125"/>
      <c r="LO51" s="125"/>
      <c r="LP51" s="125"/>
      <c r="LQ51" s="125"/>
      <c r="LR51" s="125"/>
      <c r="LS51" s="125"/>
      <c r="LT51" s="125"/>
      <c r="LU51" s="125"/>
      <c r="LV51" s="125"/>
      <c r="LW51" s="125"/>
      <c r="LX51" s="125"/>
      <c r="LY51" s="125"/>
      <c r="LZ51" s="125"/>
      <c r="MA51" s="125"/>
      <c r="MB51" s="125"/>
      <c r="MC51" s="125"/>
      <c r="MD51" s="125"/>
      <c r="ME51" s="125"/>
      <c r="MF51" s="125"/>
      <c r="MG51" s="125"/>
      <c r="MH51" s="125"/>
      <c r="MI51" s="125"/>
      <c r="MJ51" s="125"/>
      <c r="MK51" s="125"/>
      <c r="ML51" s="125"/>
      <c r="MM51" s="125"/>
      <c r="MN51" s="125"/>
      <c r="MO51" s="125"/>
      <c r="MP51" s="125"/>
      <c r="MQ51" s="125"/>
      <c r="MR51" s="125"/>
      <c r="MS51" s="125"/>
      <c r="MT51" s="125"/>
      <c r="MU51" s="125"/>
      <c r="MV51" s="125"/>
      <c r="MW51" s="125"/>
      <c r="MX51" s="125"/>
      <c r="MY51" s="125"/>
      <c r="MZ51" s="125"/>
      <c r="NA51" s="125"/>
      <c r="NB51" s="125"/>
      <c r="NC51" s="125"/>
      <c r="ND51" s="125"/>
      <c r="NE51" s="125"/>
      <c r="NF51" s="125"/>
      <c r="NG51" s="125"/>
      <c r="NH51" s="125"/>
      <c r="NI51" s="125"/>
      <c r="NJ51" s="125"/>
      <c r="NK51" s="125"/>
      <c r="NL51" s="125"/>
      <c r="NM51" s="125"/>
      <c r="NN51" s="125"/>
      <c r="NO51" s="125"/>
      <c r="NP51" s="125"/>
      <c r="NQ51" s="125"/>
      <c r="NR51" s="125"/>
      <c r="NS51" s="125"/>
      <c r="NT51" s="125"/>
      <c r="NU51" s="125"/>
      <c r="NV51" s="125"/>
      <c r="NW51" s="125"/>
      <c r="NX51" s="125"/>
      <c r="NY51" s="125"/>
      <c r="NZ51" s="125"/>
      <c r="OA51" s="125"/>
      <c r="OB51" s="125"/>
      <c r="OC51" s="125"/>
      <c r="OD51" s="125"/>
      <c r="OE51" s="125"/>
      <c r="OF51" s="125"/>
      <c r="OG51" s="125"/>
      <c r="OH51" s="125"/>
      <c r="OI51" s="125"/>
      <c r="OJ51" s="125"/>
      <c r="OK51" s="125"/>
      <c r="OL51" s="125"/>
      <c r="OM51" s="125"/>
      <c r="ON51" s="125"/>
      <c r="OO51" s="125"/>
      <c r="OP51" s="125"/>
      <c r="OQ51" s="125"/>
      <c r="OR51" s="125"/>
      <c r="OS51" s="125"/>
      <c r="OT51" s="125"/>
      <c r="OU51" s="125"/>
      <c r="OV51" s="125"/>
      <c r="OW51" s="125"/>
      <c r="OX51" s="125"/>
      <c r="OY51" s="125"/>
      <c r="OZ51" s="125"/>
      <c r="PA51" s="125"/>
      <c r="PB51" s="125"/>
      <c r="PC51" s="125"/>
      <c r="PD51" s="125"/>
      <c r="PE51" s="125"/>
      <c r="PF51" s="125"/>
      <c r="PG51" s="125"/>
      <c r="PH51" s="125"/>
      <c r="PI51" s="125"/>
      <c r="PJ51" s="125"/>
      <c r="PK51" s="125"/>
      <c r="PL51" s="125"/>
      <c r="PM51" s="125"/>
      <c r="PN51" s="125"/>
      <c r="PO51" s="125"/>
      <c r="PP51" s="125"/>
      <c r="PQ51" s="125"/>
      <c r="PR51" s="125"/>
      <c r="PS51" s="125"/>
      <c r="PT51" s="125"/>
      <c r="PU51" s="125"/>
      <c r="PV51" s="125"/>
      <c r="PW51" s="125"/>
      <c r="PX51" s="125"/>
      <c r="PY51" s="125"/>
      <c r="PZ51" s="125"/>
      <c r="QA51" s="125"/>
      <c r="QB51" s="125"/>
      <c r="QC51" s="125"/>
      <c r="QD51" s="125"/>
      <c r="QE51" s="125"/>
      <c r="QF51" s="125"/>
      <c r="QG51" s="125"/>
      <c r="QH51" s="125"/>
      <c r="QI51" s="125"/>
      <c r="QJ51" s="125"/>
      <c r="QK51" s="125"/>
      <c r="QL51" s="125"/>
      <c r="QM51" s="125"/>
      <c r="QN51" s="125"/>
      <c r="QO51" s="125"/>
      <c r="QP51" s="125"/>
      <c r="QQ51" s="125"/>
      <c r="QR51" s="125"/>
      <c r="QS51" s="125"/>
      <c r="QT51" s="125"/>
      <c r="QU51" s="125"/>
      <c r="QV51" s="125"/>
      <c r="QW51" s="125"/>
      <c r="QX51" s="125"/>
      <c r="QY51" s="125"/>
      <c r="QZ51" s="125"/>
      <c r="RA51" s="125"/>
      <c r="RB51" s="125"/>
      <c r="RC51" s="125"/>
      <c r="RD51" s="125"/>
      <c r="RE51" s="125"/>
      <c r="RF51" s="125"/>
      <c r="RG51" s="125"/>
      <c r="RH51" s="125"/>
      <c r="RI51" s="125"/>
      <c r="RJ51" s="125"/>
      <c r="RK51" s="125"/>
      <c r="RL51" s="125"/>
      <c r="RM51" s="125"/>
      <c r="RN51" s="125"/>
      <c r="RO51" s="125"/>
      <c r="RP51" s="125"/>
      <c r="RQ51" s="125"/>
      <c r="RR51" s="125"/>
      <c r="RS51" s="125"/>
      <c r="RT51" s="125"/>
      <c r="RU51" s="125"/>
      <c r="RV51" s="125"/>
      <c r="RW51" s="125"/>
      <c r="RX51" s="125"/>
      <c r="RY51" s="125"/>
      <c r="RZ51" s="125"/>
      <c r="SA51" s="125"/>
      <c r="SB51" s="125"/>
      <c r="SC51" s="125"/>
      <c r="SD51" s="125"/>
      <c r="SE51" s="125"/>
      <c r="SF51" s="125"/>
      <c r="SG51" s="125"/>
      <c r="SH51" s="125"/>
    </row>
    <row r="52" spans="1:502" x14ac:dyDescent="0.25">
      <c r="A52" s="20">
        <v>6</v>
      </c>
      <c r="B52" s="117" t="s">
        <v>121</v>
      </c>
      <c r="C52" s="118"/>
      <c r="D52" s="118"/>
      <c r="E52" s="118"/>
      <c r="F52" s="118"/>
      <c r="G52" s="118"/>
      <c r="H52" s="118"/>
      <c r="I52" s="118"/>
      <c r="J52" s="118"/>
      <c r="K52" s="118"/>
      <c r="L52" s="118"/>
      <c r="M52" s="124"/>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c r="IW52" s="125"/>
      <c r="IX52" s="125"/>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5"/>
      <c r="NJ52" s="125"/>
      <c r="NK52" s="125"/>
      <c r="NL52" s="125"/>
      <c r="NM52" s="125"/>
      <c r="NN52" s="125"/>
      <c r="NO52" s="125"/>
      <c r="NP52" s="125"/>
      <c r="NQ52" s="125"/>
      <c r="NR52" s="125"/>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5"/>
      <c r="SD52" s="125"/>
      <c r="SE52" s="125"/>
      <c r="SF52" s="125"/>
      <c r="SG52" s="125"/>
      <c r="SH52" s="125"/>
    </row>
    <row r="53" spans="1:502" x14ac:dyDescent="0.25">
      <c r="A53" s="20">
        <v>7</v>
      </c>
      <c r="B53" s="117" t="s">
        <v>122</v>
      </c>
      <c r="C53" s="118"/>
      <c r="D53" s="118"/>
      <c r="E53" s="118"/>
      <c r="F53" s="118"/>
      <c r="G53" s="118"/>
      <c r="H53" s="118"/>
      <c r="I53" s="118"/>
      <c r="J53" s="118"/>
      <c r="K53" s="118"/>
      <c r="L53" s="118"/>
      <c r="M53" s="124"/>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c r="IW53" s="125"/>
      <c r="IX53" s="125"/>
      <c r="IY53" s="125"/>
      <c r="IZ53" s="125"/>
      <c r="JA53" s="125"/>
      <c r="JB53" s="125"/>
      <c r="JC53" s="125"/>
      <c r="JD53" s="125"/>
      <c r="JE53" s="125"/>
      <c r="JF53" s="125"/>
      <c r="JG53" s="125"/>
      <c r="JH53" s="125"/>
      <c r="JI53" s="125"/>
      <c r="JJ53" s="125"/>
      <c r="JK53" s="125"/>
      <c r="JL53" s="125"/>
      <c r="JM53" s="125"/>
      <c r="JN53" s="125"/>
      <c r="JO53" s="125"/>
      <c r="JP53" s="125"/>
      <c r="JQ53" s="125"/>
      <c r="JR53" s="125"/>
      <c r="JS53" s="125"/>
      <c r="JT53" s="125"/>
      <c r="JU53" s="125"/>
      <c r="JV53" s="125"/>
      <c r="JW53" s="125"/>
      <c r="JX53" s="125"/>
      <c r="JY53" s="125"/>
      <c r="JZ53" s="125"/>
      <c r="KA53" s="125"/>
      <c r="KB53" s="125"/>
      <c r="KC53" s="125"/>
      <c r="KD53" s="125"/>
      <c r="KE53" s="125"/>
      <c r="KF53" s="125"/>
      <c r="KG53" s="125"/>
      <c r="KH53" s="125"/>
      <c r="KI53" s="125"/>
      <c r="KJ53" s="125"/>
      <c r="KK53" s="125"/>
      <c r="KL53" s="125"/>
      <c r="KM53" s="125"/>
      <c r="KN53" s="125"/>
      <c r="KO53" s="125"/>
      <c r="KP53" s="125"/>
      <c r="KQ53" s="125"/>
      <c r="KR53" s="125"/>
      <c r="KS53" s="125"/>
      <c r="KT53" s="125"/>
      <c r="KU53" s="125"/>
      <c r="KV53" s="125"/>
      <c r="KW53" s="125"/>
      <c r="KX53" s="125"/>
      <c r="KY53" s="125"/>
      <c r="KZ53" s="125"/>
      <c r="LA53" s="125"/>
      <c r="LB53" s="125"/>
      <c r="LC53" s="125"/>
      <c r="LD53" s="125"/>
      <c r="LE53" s="125"/>
      <c r="LF53" s="125"/>
      <c r="LG53" s="125"/>
      <c r="LH53" s="125"/>
      <c r="LI53" s="125"/>
      <c r="LJ53" s="125"/>
      <c r="LK53" s="125"/>
      <c r="LL53" s="125"/>
      <c r="LM53" s="125"/>
      <c r="LN53" s="125"/>
      <c r="LO53" s="125"/>
      <c r="LP53" s="125"/>
      <c r="LQ53" s="125"/>
      <c r="LR53" s="125"/>
      <c r="LS53" s="125"/>
      <c r="LT53" s="125"/>
      <c r="LU53" s="125"/>
      <c r="LV53" s="125"/>
      <c r="LW53" s="125"/>
      <c r="LX53" s="125"/>
      <c r="LY53" s="125"/>
      <c r="LZ53" s="125"/>
      <c r="MA53" s="125"/>
      <c r="MB53" s="125"/>
      <c r="MC53" s="125"/>
      <c r="MD53" s="125"/>
      <c r="ME53" s="125"/>
      <c r="MF53" s="125"/>
      <c r="MG53" s="125"/>
      <c r="MH53" s="125"/>
      <c r="MI53" s="125"/>
      <c r="MJ53" s="125"/>
      <c r="MK53" s="125"/>
      <c r="ML53" s="125"/>
      <c r="MM53" s="125"/>
      <c r="MN53" s="125"/>
      <c r="MO53" s="125"/>
      <c r="MP53" s="125"/>
      <c r="MQ53" s="125"/>
      <c r="MR53" s="125"/>
      <c r="MS53" s="125"/>
      <c r="MT53" s="125"/>
      <c r="MU53" s="125"/>
      <c r="MV53" s="125"/>
      <c r="MW53" s="125"/>
      <c r="MX53" s="125"/>
      <c r="MY53" s="125"/>
      <c r="MZ53" s="125"/>
      <c r="NA53" s="125"/>
      <c r="NB53" s="125"/>
      <c r="NC53" s="125"/>
      <c r="ND53" s="125"/>
      <c r="NE53" s="125"/>
      <c r="NF53" s="125"/>
      <c r="NG53" s="125"/>
      <c r="NH53" s="125"/>
      <c r="NI53" s="125"/>
      <c r="NJ53" s="125"/>
      <c r="NK53" s="125"/>
      <c r="NL53" s="125"/>
      <c r="NM53" s="125"/>
      <c r="NN53" s="125"/>
      <c r="NO53" s="125"/>
      <c r="NP53" s="125"/>
      <c r="NQ53" s="125"/>
      <c r="NR53" s="125"/>
      <c r="NS53" s="125"/>
      <c r="NT53" s="125"/>
      <c r="NU53" s="125"/>
      <c r="NV53" s="125"/>
      <c r="NW53" s="125"/>
      <c r="NX53" s="125"/>
      <c r="NY53" s="125"/>
      <c r="NZ53" s="125"/>
      <c r="OA53" s="125"/>
      <c r="OB53" s="125"/>
      <c r="OC53" s="125"/>
      <c r="OD53" s="125"/>
      <c r="OE53" s="125"/>
      <c r="OF53" s="125"/>
      <c r="OG53" s="125"/>
      <c r="OH53" s="125"/>
      <c r="OI53" s="125"/>
      <c r="OJ53" s="125"/>
      <c r="OK53" s="125"/>
      <c r="OL53" s="125"/>
      <c r="OM53" s="125"/>
      <c r="ON53" s="125"/>
      <c r="OO53" s="125"/>
      <c r="OP53" s="125"/>
      <c r="OQ53" s="125"/>
      <c r="OR53" s="125"/>
      <c r="OS53" s="125"/>
      <c r="OT53" s="125"/>
      <c r="OU53" s="125"/>
      <c r="OV53" s="125"/>
      <c r="OW53" s="125"/>
      <c r="OX53" s="125"/>
      <c r="OY53" s="125"/>
      <c r="OZ53" s="125"/>
      <c r="PA53" s="125"/>
      <c r="PB53" s="125"/>
      <c r="PC53" s="125"/>
      <c r="PD53" s="125"/>
      <c r="PE53" s="125"/>
      <c r="PF53" s="125"/>
      <c r="PG53" s="125"/>
      <c r="PH53" s="125"/>
      <c r="PI53" s="125"/>
      <c r="PJ53" s="125"/>
      <c r="PK53" s="125"/>
      <c r="PL53" s="125"/>
      <c r="PM53" s="125"/>
      <c r="PN53" s="125"/>
      <c r="PO53" s="125"/>
      <c r="PP53" s="125"/>
      <c r="PQ53" s="125"/>
      <c r="PR53" s="125"/>
      <c r="PS53" s="125"/>
      <c r="PT53" s="125"/>
      <c r="PU53" s="125"/>
      <c r="PV53" s="125"/>
      <c r="PW53" s="125"/>
      <c r="PX53" s="125"/>
      <c r="PY53" s="125"/>
      <c r="PZ53" s="125"/>
      <c r="QA53" s="125"/>
      <c r="QB53" s="125"/>
      <c r="QC53" s="125"/>
      <c r="QD53" s="125"/>
      <c r="QE53" s="125"/>
      <c r="QF53" s="125"/>
      <c r="QG53" s="125"/>
      <c r="QH53" s="125"/>
      <c r="QI53" s="125"/>
      <c r="QJ53" s="125"/>
      <c r="QK53" s="125"/>
      <c r="QL53" s="125"/>
      <c r="QM53" s="125"/>
      <c r="QN53" s="125"/>
      <c r="QO53" s="125"/>
      <c r="QP53" s="125"/>
      <c r="QQ53" s="125"/>
      <c r="QR53" s="125"/>
      <c r="QS53" s="125"/>
      <c r="QT53" s="125"/>
      <c r="QU53" s="125"/>
      <c r="QV53" s="125"/>
      <c r="QW53" s="125"/>
      <c r="QX53" s="125"/>
      <c r="QY53" s="125"/>
      <c r="QZ53" s="125"/>
      <c r="RA53" s="125"/>
      <c r="RB53" s="125"/>
      <c r="RC53" s="125"/>
      <c r="RD53" s="125"/>
      <c r="RE53" s="125"/>
      <c r="RF53" s="125"/>
      <c r="RG53" s="125"/>
      <c r="RH53" s="125"/>
      <c r="RI53" s="125"/>
      <c r="RJ53" s="125"/>
      <c r="RK53" s="125"/>
      <c r="RL53" s="125"/>
      <c r="RM53" s="125"/>
      <c r="RN53" s="125"/>
      <c r="RO53" s="125"/>
      <c r="RP53" s="125"/>
      <c r="RQ53" s="125"/>
      <c r="RR53" s="125"/>
      <c r="RS53" s="125"/>
      <c r="RT53" s="125"/>
      <c r="RU53" s="125"/>
      <c r="RV53" s="125"/>
      <c r="RW53" s="125"/>
      <c r="RX53" s="125"/>
      <c r="RY53" s="125"/>
      <c r="RZ53" s="125"/>
      <c r="SA53" s="125"/>
      <c r="SB53" s="125"/>
      <c r="SC53" s="125"/>
      <c r="SD53" s="125"/>
      <c r="SE53" s="125"/>
      <c r="SF53" s="125"/>
      <c r="SG53" s="125"/>
      <c r="SH53" s="125"/>
    </row>
    <row r="54" spans="1:502" ht="26.4" x14ac:dyDescent="0.25">
      <c r="A54" s="20">
        <v>8</v>
      </c>
      <c r="B54" s="117" t="s">
        <v>123</v>
      </c>
      <c r="C54" s="118"/>
      <c r="D54" s="118"/>
      <c r="E54" s="118"/>
      <c r="F54" s="118"/>
      <c r="G54" s="118"/>
      <c r="H54" s="118"/>
      <c r="I54" s="118"/>
      <c r="J54" s="118"/>
      <c r="K54" s="118"/>
      <c r="L54" s="118"/>
      <c r="M54" s="124"/>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c r="IW54" s="125"/>
      <c r="IX54" s="125"/>
      <c r="IY54" s="125"/>
      <c r="IZ54" s="125"/>
      <c r="JA54" s="125"/>
      <c r="JB54" s="125"/>
      <c r="JC54" s="125"/>
      <c r="JD54" s="125"/>
      <c r="JE54" s="125"/>
      <c r="JF54" s="125"/>
      <c r="JG54" s="125"/>
      <c r="JH54" s="125"/>
      <c r="JI54" s="125"/>
      <c r="JJ54" s="125"/>
      <c r="JK54" s="125"/>
      <c r="JL54" s="125"/>
      <c r="JM54" s="125"/>
      <c r="JN54" s="125"/>
      <c r="JO54" s="125"/>
      <c r="JP54" s="125"/>
      <c r="JQ54" s="125"/>
      <c r="JR54" s="125"/>
      <c r="JS54" s="125"/>
      <c r="JT54" s="125"/>
      <c r="JU54" s="125"/>
      <c r="JV54" s="125"/>
      <c r="JW54" s="125"/>
      <c r="JX54" s="125"/>
      <c r="JY54" s="125"/>
      <c r="JZ54" s="125"/>
      <c r="KA54" s="125"/>
      <c r="KB54" s="125"/>
      <c r="KC54" s="125"/>
      <c r="KD54" s="125"/>
      <c r="KE54" s="125"/>
      <c r="KF54" s="125"/>
      <c r="KG54" s="125"/>
      <c r="KH54" s="125"/>
      <c r="KI54" s="125"/>
      <c r="KJ54" s="125"/>
      <c r="KK54" s="125"/>
      <c r="KL54" s="125"/>
      <c r="KM54" s="125"/>
      <c r="KN54" s="125"/>
      <c r="KO54" s="125"/>
      <c r="KP54" s="125"/>
      <c r="KQ54" s="125"/>
      <c r="KR54" s="125"/>
      <c r="KS54" s="125"/>
      <c r="KT54" s="125"/>
      <c r="KU54" s="125"/>
      <c r="KV54" s="125"/>
      <c r="KW54" s="125"/>
      <c r="KX54" s="125"/>
      <c r="KY54" s="125"/>
      <c r="KZ54" s="125"/>
      <c r="LA54" s="125"/>
      <c r="LB54" s="125"/>
      <c r="LC54" s="125"/>
      <c r="LD54" s="125"/>
      <c r="LE54" s="125"/>
      <c r="LF54" s="125"/>
      <c r="LG54" s="125"/>
      <c r="LH54" s="125"/>
      <c r="LI54" s="125"/>
      <c r="LJ54" s="125"/>
      <c r="LK54" s="125"/>
      <c r="LL54" s="125"/>
      <c r="LM54" s="125"/>
      <c r="LN54" s="125"/>
      <c r="LO54" s="125"/>
      <c r="LP54" s="125"/>
      <c r="LQ54" s="125"/>
      <c r="LR54" s="125"/>
      <c r="LS54" s="125"/>
      <c r="LT54" s="125"/>
      <c r="LU54" s="125"/>
      <c r="LV54" s="125"/>
      <c r="LW54" s="125"/>
      <c r="LX54" s="125"/>
      <c r="LY54" s="125"/>
      <c r="LZ54" s="125"/>
      <c r="MA54" s="125"/>
      <c r="MB54" s="125"/>
      <c r="MC54" s="125"/>
      <c r="MD54" s="125"/>
      <c r="ME54" s="125"/>
      <c r="MF54" s="125"/>
      <c r="MG54" s="125"/>
      <c r="MH54" s="125"/>
      <c r="MI54" s="125"/>
      <c r="MJ54" s="125"/>
      <c r="MK54" s="125"/>
      <c r="ML54" s="125"/>
      <c r="MM54" s="125"/>
      <c r="MN54" s="125"/>
      <c r="MO54" s="125"/>
      <c r="MP54" s="125"/>
      <c r="MQ54" s="125"/>
      <c r="MR54" s="125"/>
      <c r="MS54" s="125"/>
      <c r="MT54" s="125"/>
      <c r="MU54" s="125"/>
      <c r="MV54" s="125"/>
      <c r="MW54" s="125"/>
      <c r="MX54" s="125"/>
      <c r="MY54" s="125"/>
      <c r="MZ54" s="125"/>
      <c r="NA54" s="125"/>
      <c r="NB54" s="125"/>
      <c r="NC54" s="125"/>
      <c r="ND54" s="125"/>
      <c r="NE54" s="125"/>
      <c r="NF54" s="125"/>
      <c r="NG54" s="125"/>
      <c r="NH54" s="125"/>
      <c r="NI54" s="125"/>
      <c r="NJ54" s="125"/>
      <c r="NK54" s="125"/>
      <c r="NL54" s="125"/>
      <c r="NM54" s="125"/>
      <c r="NN54" s="125"/>
      <c r="NO54" s="125"/>
      <c r="NP54" s="125"/>
      <c r="NQ54" s="125"/>
      <c r="NR54" s="125"/>
      <c r="NS54" s="125"/>
      <c r="NT54" s="125"/>
      <c r="NU54" s="125"/>
      <c r="NV54" s="125"/>
      <c r="NW54" s="125"/>
      <c r="NX54" s="125"/>
      <c r="NY54" s="125"/>
      <c r="NZ54" s="125"/>
      <c r="OA54" s="125"/>
      <c r="OB54" s="125"/>
      <c r="OC54" s="125"/>
      <c r="OD54" s="125"/>
      <c r="OE54" s="125"/>
      <c r="OF54" s="125"/>
      <c r="OG54" s="125"/>
      <c r="OH54" s="125"/>
      <c r="OI54" s="125"/>
      <c r="OJ54" s="125"/>
      <c r="OK54" s="125"/>
      <c r="OL54" s="125"/>
      <c r="OM54" s="125"/>
      <c r="ON54" s="125"/>
      <c r="OO54" s="125"/>
      <c r="OP54" s="125"/>
      <c r="OQ54" s="125"/>
      <c r="OR54" s="125"/>
      <c r="OS54" s="125"/>
      <c r="OT54" s="125"/>
      <c r="OU54" s="125"/>
      <c r="OV54" s="125"/>
      <c r="OW54" s="125"/>
      <c r="OX54" s="125"/>
      <c r="OY54" s="125"/>
      <c r="OZ54" s="125"/>
      <c r="PA54" s="125"/>
      <c r="PB54" s="125"/>
      <c r="PC54" s="125"/>
      <c r="PD54" s="125"/>
      <c r="PE54" s="125"/>
      <c r="PF54" s="125"/>
      <c r="PG54" s="125"/>
      <c r="PH54" s="125"/>
      <c r="PI54" s="125"/>
      <c r="PJ54" s="125"/>
      <c r="PK54" s="125"/>
      <c r="PL54" s="125"/>
      <c r="PM54" s="125"/>
      <c r="PN54" s="125"/>
      <c r="PO54" s="125"/>
      <c r="PP54" s="125"/>
      <c r="PQ54" s="125"/>
      <c r="PR54" s="125"/>
      <c r="PS54" s="125"/>
      <c r="PT54" s="125"/>
      <c r="PU54" s="125"/>
      <c r="PV54" s="125"/>
      <c r="PW54" s="125"/>
      <c r="PX54" s="125"/>
      <c r="PY54" s="125"/>
      <c r="PZ54" s="125"/>
      <c r="QA54" s="125"/>
      <c r="QB54" s="125"/>
      <c r="QC54" s="125"/>
      <c r="QD54" s="125"/>
      <c r="QE54" s="125"/>
      <c r="QF54" s="125"/>
      <c r="QG54" s="125"/>
      <c r="QH54" s="125"/>
      <c r="QI54" s="125"/>
      <c r="QJ54" s="125"/>
      <c r="QK54" s="125"/>
      <c r="QL54" s="125"/>
      <c r="QM54" s="125"/>
      <c r="QN54" s="125"/>
      <c r="QO54" s="125"/>
      <c r="QP54" s="125"/>
      <c r="QQ54" s="125"/>
      <c r="QR54" s="125"/>
      <c r="QS54" s="125"/>
      <c r="QT54" s="125"/>
      <c r="QU54" s="125"/>
      <c r="QV54" s="125"/>
      <c r="QW54" s="125"/>
      <c r="QX54" s="125"/>
      <c r="QY54" s="125"/>
      <c r="QZ54" s="125"/>
      <c r="RA54" s="125"/>
      <c r="RB54" s="125"/>
      <c r="RC54" s="125"/>
      <c r="RD54" s="125"/>
      <c r="RE54" s="125"/>
      <c r="RF54" s="125"/>
      <c r="RG54" s="125"/>
      <c r="RH54" s="125"/>
      <c r="RI54" s="125"/>
      <c r="RJ54" s="125"/>
      <c r="RK54" s="125"/>
      <c r="RL54" s="125"/>
      <c r="RM54" s="125"/>
      <c r="RN54" s="125"/>
      <c r="RO54" s="125"/>
      <c r="RP54" s="125"/>
      <c r="RQ54" s="125"/>
      <c r="RR54" s="125"/>
      <c r="RS54" s="125"/>
      <c r="RT54" s="125"/>
      <c r="RU54" s="125"/>
      <c r="RV54" s="125"/>
      <c r="RW54" s="125"/>
      <c r="RX54" s="125"/>
      <c r="RY54" s="125"/>
      <c r="RZ54" s="125"/>
      <c r="SA54" s="125"/>
      <c r="SB54" s="125"/>
      <c r="SC54" s="125"/>
      <c r="SD54" s="125"/>
      <c r="SE54" s="125"/>
      <c r="SF54" s="125"/>
      <c r="SG54" s="125"/>
      <c r="SH54" s="125"/>
    </row>
    <row r="55" spans="1:502" x14ac:dyDescent="0.25">
      <c r="A55" s="20">
        <v>9</v>
      </c>
      <c r="B55" s="117" t="s">
        <v>124</v>
      </c>
      <c r="C55" s="118"/>
      <c r="D55" s="118"/>
      <c r="E55" s="118"/>
      <c r="F55" s="118"/>
      <c r="G55" s="118"/>
      <c r="H55" s="118"/>
      <c r="I55" s="118"/>
      <c r="J55" s="118"/>
      <c r="K55" s="118"/>
      <c r="L55" s="118"/>
      <c r="M55" s="124"/>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125"/>
      <c r="MX55" s="125"/>
      <c r="MY55" s="125"/>
      <c r="MZ55" s="125"/>
      <c r="NA55" s="125"/>
      <c r="NB55" s="125"/>
      <c r="NC55" s="125"/>
      <c r="ND55" s="125"/>
      <c r="NE55" s="125"/>
      <c r="NF55" s="125"/>
      <c r="NG55" s="125"/>
      <c r="NH55" s="125"/>
      <c r="NI55" s="125"/>
      <c r="NJ55" s="125"/>
      <c r="NK55" s="125"/>
      <c r="NL55" s="125"/>
      <c r="NM55" s="125"/>
      <c r="NN55" s="125"/>
      <c r="NO55" s="125"/>
      <c r="NP55" s="125"/>
      <c r="NQ55" s="125"/>
      <c r="NR55" s="125"/>
      <c r="NS55" s="125"/>
      <c r="NT55" s="125"/>
      <c r="NU55" s="125"/>
      <c r="NV55" s="125"/>
      <c r="NW55" s="125"/>
      <c r="NX55" s="125"/>
      <c r="NY55" s="125"/>
      <c r="NZ55" s="125"/>
      <c r="OA55" s="125"/>
      <c r="OB55" s="125"/>
      <c r="OC55" s="125"/>
      <c r="OD55" s="125"/>
      <c r="OE55" s="125"/>
      <c r="OF55" s="125"/>
      <c r="OG55" s="125"/>
      <c r="OH55" s="125"/>
      <c r="OI55" s="125"/>
      <c r="OJ55" s="125"/>
      <c r="OK55" s="125"/>
      <c r="OL55" s="125"/>
      <c r="OM55" s="125"/>
      <c r="ON55" s="125"/>
      <c r="OO55" s="125"/>
      <c r="OP55" s="125"/>
      <c r="OQ55" s="125"/>
      <c r="OR55" s="125"/>
      <c r="OS55" s="125"/>
      <c r="OT55" s="125"/>
      <c r="OU55" s="125"/>
      <c r="OV55" s="125"/>
      <c r="OW55" s="125"/>
      <c r="OX55" s="125"/>
      <c r="OY55" s="125"/>
      <c r="OZ55" s="125"/>
      <c r="PA55" s="125"/>
      <c r="PB55" s="125"/>
      <c r="PC55" s="125"/>
      <c r="PD55" s="125"/>
      <c r="PE55" s="125"/>
      <c r="PF55" s="125"/>
      <c r="PG55" s="125"/>
      <c r="PH55" s="125"/>
      <c r="PI55" s="125"/>
      <c r="PJ55" s="125"/>
      <c r="PK55" s="125"/>
      <c r="PL55" s="125"/>
      <c r="PM55" s="125"/>
      <c r="PN55" s="125"/>
      <c r="PO55" s="125"/>
      <c r="PP55" s="125"/>
      <c r="PQ55" s="125"/>
      <c r="PR55" s="125"/>
      <c r="PS55" s="125"/>
      <c r="PT55" s="125"/>
      <c r="PU55" s="125"/>
      <c r="PV55" s="125"/>
      <c r="PW55" s="125"/>
      <c r="PX55" s="125"/>
      <c r="PY55" s="125"/>
      <c r="PZ55" s="125"/>
      <c r="QA55" s="125"/>
      <c r="QB55" s="125"/>
      <c r="QC55" s="125"/>
      <c r="QD55" s="125"/>
      <c r="QE55" s="125"/>
      <c r="QF55" s="125"/>
      <c r="QG55" s="125"/>
      <c r="QH55" s="125"/>
      <c r="QI55" s="125"/>
      <c r="QJ55" s="125"/>
      <c r="QK55" s="125"/>
      <c r="QL55" s="125"/>
      <c r="QM55" s="125"/>
      <c r="QN55" s="125"/>
      <c r="QO55" s="125"/>
      <c r="QP55" s="125"/>
      <c r="QQ55" s="125"/>
      <c r="QR55" s="125"/>
      <c r="QS55" s="125"/>
      <c r="QT55" s="125"/>
      <c r="QU55" s="125"/>
      <c r="QV55" s="125"/>
      <c r="QW55" s="125"/>
      <c r="QX55" s="125"/>
      <c r="QY55" s="125"/>
      <c r="QZ55" s="125"/>
      <c r="RA55" s="125"/>
      <c r="RB55" s="125"/>
      <c r="RC55" s="125"/>
      <c r="RD55" s="125"/>
      <c r="RE55" s="125"/>
      <c r="RF55" s="125"/>
      <c r="RG55" s="125"/>
      <c r="RH55" s="125"/>
      <c r="RI55" s="125"/>
      <c r="RJ55" s="125"/>
      <c r="RK55" s="125"/>
      <c r="RL55" s="125"/>
      <c r="RM55" s="125"/>
      <c r="RN55" s="125"/>
      <c r="RO55" s="125"/>
      <c r="RP55" s="125"/>
      <c r="RQ55" s="125"/>
      <c r="RR55" s="125"/>
      <c r="RS55" s="125"/>
      <c r="RT55" s="125"/>
      <c r="RU55" s="125"/>
      <c r="RV55" s="125"/>
      <c r="RW55" s="125"/>
      <c r="RX55" s="125"/>
      <c r="RY55" s="125"/>
      <c r="RZ55" s="125"/>
      <c r="SA55" s="125"/>
      <c r="SB55" s="125"/>
      <c r="SC55" s="125"/>
      <c r="SD55" s="125"/>
      <c r="SE55" s="125"/>
      <c r="SF55" s="125"/>
      <c r="SG55" s="125"/>
      <c r="SH55" s="125"/>
    </row>
    <row r="56" spans="1:502" ht="26.4" x14ac:dyDescent="0.25">
      <c r="A56" s="20">
        <v>10</v>
      </c>
      <c r="B56" s="51" t="s">
        <v>125</v>
      </c>
      <c r="C56" s="118"/>
      <c r="D56" s="118"/>
      <c r="E56" s="118"/>
      <c r="F56" s="118"/>
      <c r="G56" s="118"/>
      <c r="H56" s="118"/>
      <c r="I56" s="118"/>
      <c r="J56" s="118"/>
      <c r="K56" s="118"/>
      <c r="L56" s="118"/>
      <c r="M56" s="124"/>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125"/>
      <c r="ND56" s="125"/>
      <c r="NE56" s="125"/>
      <c r="NF56" s="125"/>
      <c r="NG56" s="125"/>
      <c r="NH56" s="125"/>
      <c r="NI56" s="125"/>
      <c r="NJ56" s="125"/>
      <c r="NK56" s="125"/>
      <c r="NL56" s="125"/>
      <c r="NM56" s="125"/>
      <c r="NN56" s="125"/>
      <c r="NO56" s="125"/>
      <c r="NP56" s="125"/>
      <c r="NQ56" s="125"/>
      <c r="NR56" s="125"/>
      <c r="NS56" s="125"/>
      <c r="NT56" s="125"/>
      <c r="NU56" s="125"/>
      <c r="NV56" s="125"/>
      <c r="NW56" s="125"/>
      <c r="NX56" s="125"/>
      <c r="NY56" s="125"/>
      <c r="NZ56" s="125"/>
      <c r="OA56" s="125"/>
      <c r="OB56" s="125"/>
      <c r="OC56" s="125"/>
      <c r="OD56" s="125"/>
      <c r="OE56" s="125"/>
      <c r="OF56" s="125"/>
      <c r="OG56" s="125"/>
      <c r="OH56" s="125"/>
      <c r="OI56" s="125"/>
      <c r="OJ56" s="125"/>
      <c r="OK56" s="125"/>
      <c r="OL56" s="125"/>
      <c r="OM56" s="125"/>
      <c r="ON56" s="125"/>
      <c r="OO56" s="125"/>
      <c r="OP56" s="125"/>
      <c r="OQ56" s="125"/>
      <c r="OR56" s="125"/>
      <c r="OS56" s="125"/>
      <c r="OT56" s="125"/>
      <c r="OU56" s="125"/>
      <c r="OV56" s="125"/>
      <c r="OW56" s="125"/>
      <c r="OX56" s="125"/>
      <c r="OY56" s="125"/>
      <c r="OZ56" s="125"/>
      <c r="PA56" s="125"/>
      <c r="PB56" s="125"/>
      <c r="PC56" s="125"/>
      <c r="PD56" s="125"/>
      <c r="PE56" s="125"/>
      <c r="PF56" s="125"/>
      <c r="PG56" s="125"/>
      <c r="PH56" s="125"/>
      <c r="PI56" s="125"/>
      <c r="PJ56" s="125"/>
      <c r="PK56" s="125"/>
      <c r="PL56" s="125"/>
      <c r="PM56" s="125"/>
      <c r="PN56" s="125"/>
      <c r="PO56" s="125"/>
      <c r="PP56" s="125"/>
      <c r="PQ56" s="125"/>
      <c r="PR56" s="125"/>
      <c r="PS56" s="125"/>
      <c r="PT56" s="125"/>
      <c r="PU56" s="125"/>
      <c r="PV56" s="125"/>
      <c r="PW56" s="125"/>
      <c r="PX56" s="125"/>
      <c r="PY56" s="125"/>
      <c r="PZ56" s="125"/>
      <c r="QA56" s="125"/>
      <c r="QB56" s="125"/>
      <c r="QC56" s="125"/>
      <c r="QD56" s="125"/>
      <c r="QE56" s="125"/>
      <c r="QF56" s="125"/>
      <c r="QG56" s="125"/>
      <c r="QH56" s="125"/>
      <c r="QI56" s="125"/>
      <c r="QJ56" s="125"/>
      <c r="QK56" s="125"/>
      <c r="QL56" s="125"/>
      <c r="QM56" s="125"/>
      <c r="QN56" s="125"/>
      <c r="QO56" s="125"/>
      <c r="QP56" s="125"/>
      <c r="QQ56" s="125"/>
      <c r="QR56" s="125"/>
      <c r="QS56" s="125"/>
      <c r="QT56" s="125"/>
      <c r="QU56" s="125"/>
      <c r="QV56" s="125"/>
      <c r="QW56" s="125"/>
      <c r="QX56" s="125"/>
      <c r="QY56" s="125"/>
      <c r="QZ56" s="125"/>
      <c r="RA56" s="125"/>
      <c r="RB56" s="125"/>
      <c r="RC56" s="125"/>
      <c r="RD56" s="125"/>
      <c r="RE56" s="125"/>
      <c r="RF56" s="125"/>
      <c r="RG56" s="125"/>
      <c r="RH56" s="125"/>
      <c r="RI56" s="125"/>
      <c r="RJ56" s="125"/>
      <c r="RK56" s="125"/>
      <c r="RL56" s="125"/>
      <c r="RM56" s="125"/>
      <c r="RN56" s="125"/>
      <c r="RO56" s="125"/>
      <c r="RP56" s="125"/>
      <c r="RQ56" s="125"/>
      <c r="RR56" s="125"/>
      <c r="RS56" s="125"/>
      <c r="RT56" s="125"/>
      <c r="RU56" s="125"/>
      <c r="RV56" s="125"/>
      <c r="RW56" s="125"/>
      <c r="RX56" s="125"/>
      <c r="RY56" s="125"/>
      <c r="RZ56" s="125"/>
      <c r="SA56" s="125"/>
      <c r="SB56" s="125"/>
      <c r="SC56" s="125"/>
      <c r="SD56" s="125"/>
      <c r="SE56" s="125"/>
      <c r="SF56" s="125"/>
      <c r="SG56" s="125"/>
      <c r="SH56" s="125"/>
    </row>
    <row r="57" spans="1:502" x14ac:dyDescent="0.25">
      <c r="A57" s="20"/>
      <c r="B57" s="129"/>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c r="CS57" s="127"/>
      <c r="CT57" s="127"/>
      <c r="CU57" s="127"/>
      <c r="CV57" s="127"/>
      <c r="CW57" s="127"/>
      <c r="CX57" s="127"/>
      <c r="CY57" s="127"/>
      <c r="CZ57" s="127"/>
      <c r="DA57" s="127"/>
      <c r="DB57" s="127"/>
      <c r="DC57" s="127"/>
      <c r="DD57" s="127"/>
      <c r="DE57" s="127"/>
      <c r="DF57" s="127"/>
      <c r="DG57" s="127"/>
      <c r="DH57" s="127"/>
      <c r="DI57" s="127"/>
      <c r="DJ57" s="127"/>
      <c r="DK57" s="127"/>
      <c r="DL57" s="127"/>
      <c r="DM57" s="127"/>
      <c r="DN57" s="127"/>
      <c r="DO57" s="127"/>
      <c r="DP57" s="127"/>
      <c r="DQ57" s="127"/>
      <c r="DR57" s="127"/>
      <c r="DS57" s="127"/>
      <c r="DT57" s="127"/>
      <c r="DU57" s="127"/>
      <c r="DV57" s="127"/>
      <c r="DW57" s="127"/>
      <c r="DX57" s="127"/>
      <c r="DY57" s="127"/>
      <c r="DZ57" s="127"/>
      <c r="EA57" s="127"/>
      <c r="EB57" s="127"/>
      <c r="EC57" s="127"/>
      <c r="ED57" s="127"/>
      <c r="EE57" s="127"/>
      <c r="EF57" s="127"/>
      <c r="EG57" s="127"/>
      <c r="EH57" s="127"/>
      <c r="EI57" s="127"/>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7"/>
      <c r="FU57" s="127"/>
      <c r="FV57" s="127"/>
      <c r="FW57" s="127"/>
      <c r="FX57" s="127"/>
      <c r="FY57" s="127"/>
      <c r="FZ57" s="127"/>
      <c r="GA57" s="127"/>
      <c r="GB57" s="127"/>
      <c r="GC57" s="127"/>
      <c r="GD57" s="127"/>
      <c r="GE57" s="127"/>
      <c r="GF57" s="127"/>
      <c r="GG57" s="127"/>
      <c r="GH57" s="127"/>
      <c r="GI57" s="127"/>
      <c r="GJ57" s="127"/>
      <c r="GK57" s="127"/>
      <c r="GL57" s="127"/>
      <c r="GM57" s="127"/>
      <c r="GN57" s="127"/>
      <c r="GO57" s="127"/>
      <c r="GP57" s="127"/>
      <c r="GQ57" s="127"/>
      <c r="GR57" s="127"/>
      <c r="GS57" s="127"/>
      <c r="GT57" s="127"/>
      <c r="GU57" s="127"/>
      <c r="GV57" s="127"/>
      <c r="GW57" s="127"/>
      <c r="GX57" s="127"/>
      <c r="GY57" s="127"/>
      <c r="GZ57" s="127"/>
      <c r="HA57" s="127"/>
      <c r="HB57" s="127"/>
      <c r="HC57" s="127"/>
      <c r="HD57" s="127"/>
      <c r="HE57" s="127"/>
      <c r="HF57" s="127"/>
      <c r="HG57" s="127"/>
      <c r="HH57" s="127"/>
      <c r="HI57" s="127"/>
      <c r="HJ57" s="127"/>
      <c r="HK57" s="127"/>
      <c r="HL57" s="127"/>
      <c r="HM57" s="127"/>
      <c r="HN57" s="127"/>
      <c r="HO57" s="127"/>
      <c r="HP57" s="127"/>
      <c r="HQ57" s="127"/>
      <c r="HR57" s="127"/>
      <c r="HS57" s="127"/>
      <c r="HT57" s="127"/>
      <c r="HU57" s="127"/>
      <c r="HV57" s="127"/>
      <c r="HW57" s="127"/>
      <c r="HX57" s="127"/>
      <c r="HY57" s="127"/>
      <c r="HZ57" s="127"/>
      <c r="IA57" s="127"/>
      <c r="IB57" s="127"/>
      <c r="IC57" s="127"/>
      <c r="ID57" s="127"/>
      <c r="IE57" s="127"/>
      <c r="IF57" s="127"/>
      <c r="IG57" s="127"/>
      <c r="IH57" s="127"/>
      <c r="II57" s="127"/>
      <c r="IJ57" s="127"/>
      <c r="IK57" s="127"/>
      <c r="IL57" s="127"/>
      <c r="IM57" s="127"/>
      <c r="IN57" s="127"/>
      <c r="IO57" s="127"/>
      <c r="IP57" s="127"/>
      <c r="IQ57" s="127"/>
      <c r="IR57" s="127"/>
      <c r="IS57" s="127"/>
      <c r="IT57" s="127"/>
      <c r="IU57" s="127"/>
      <c r="IV57" s="127"/>
      <c r="IW57" s="127"/>
      <c r="IX57" s="127"/>
      <c r="IY57" s="127"/>
      <c r="IZ57" s="127"/>
      <c r="JA57" s="127"/>
      <c r="JB57" s="127"/>
      <c r="JC57" s="127"/>
      <c r="JD57" s="127"/>
      <c r="JE57" s="127"/>
      <c r="JF57" s="127"/>
      <c r="JG57" s="127"/>
      <c r="JH57" s="127"/>
      <c r="JI57" s="127"/>
      <c r="JJ57" s="127"/>
      <c r="JK57" s="127"/>
      <c r="JL57" s="127"/>
      <c r="JM57" s="127"/>
      <c r="JN57" s="127"/>
      <c r="JO57" s="127"/>
      <c r="JP57" s="127"/>
      <c r="JQ57" s="127"/>
      <c r="JR57" s="127"/>
      <c r="JS57" s="127"/>
      <c r="JT57" s="127"/>
      <c r="JU57" s="127"/>
      <c r="JV57" s="127"/>
      <c r="JW57" s="127"/>
      <c r="JX57" s="127"/>
      <c r="JY57" s="127"/>
      <c r="JZ57" s="127"/>
      <c r="KA57" s="127"/>
      <c r="KB57" s="127"/>
      <c r="KC57" s="127"/>
      <c r="KD57" s="127"/>
      <c r="KE57" s="127"/>
      <c r="KF57" s="127"/>
      <c r="KG57" s="127"/>
      <c r="KH57" s="127"/>
      <c r="KI57" s="127"/>
      <c r="KJ57" s="127"/>
      <c r="KK57" s="127"/>
      <c r="KL57" s="127"/>
      <c r="KM57" s="127"/>
      <c r="KN57" s="127"/>
      <c r="KO57" s="127"/>
      <c r="KP57" s="127"/>
      <c r="KQ57" s="127"/>
      <c r="KR57" s="127"/>
      <c r="KS57" s="127"/>
      <c r="KT57" s="127"/>
      <c r="KU57" s="127"/>
      <c r="KV57" s="127"/>
      <c r="KW57" s="127"/>
      <c r="KX57" s="127"/>
      <c r="KY57" s="127"/>
      <c r="KZ57" s="127"/>
      <c r="LA57" s="127"/>
      <c r="LB57" s="127"/>
      <c r="LC57" s="127"/>
      <c r="LD57" s="127"/>
      <c r="LE57" s="127"/>
      <c r="LF57" s="127"/>
      <c r="LG57" s="127"/>
      <c r="LH57" s="127"/>
      <c r="LI57" s="127"/>
      <c r="LJ57" s="127"/>
      <c r="LK57" s="127"/>
      <c r="LL57" s="127"/>
      <c r="LM57" s="127"/>
      <c r="LN57" s="127"/>
      <c r="LO57" s="127"/>
      <c r="LP57" s="127"/>
      <c r="LQ57" s="127"/>
      <c r="LR57" s="127"/>
      <c r="LS57" s="127"/>
      <c r="LT57" s="127"/>
      <c r="LU57" s="127"/>
      <c r="LV57" s="127"/>
      <c r="LW57" s="127"/>
      <c r="LX57" s="127"/>
      <c r="LY57" s="127"/>
      <c r="LZ57" s="127"/>
      <c r="MA57" s="127"/>
      <c r="MB57" s="127"/>
      <c r="MC57" s="127"/>
      <c r="MD57" s="127"/>
      <c r="ME57" s="127"/>
      <c r="MF57" s="127"/>
      <c r="MG57" s="127"/>
      <c r="MH57" s="127"/>
      <c r="MI57" s="127"/>
      <c r="MJ57" s="127"/>
      <c r="MK57" s="127"/>
      <c r="ML57" s="127"/>
      <c r="MM57" s="127"/>
      <c r="MN57" s="127"/>
      <c r="MO57" s="127"/>
      <c r="MP57" s="127"/>
      <c r="MQ57" s="127"/>
      <c r="MR57" s="127"/>
      <c r="MS57" s="127"/>
      <c r="MT57" s="127"/>
      <c r="MU57" s="127"/>
      <c r="MV57" s="127"/>
      <c r="MW57" s="127"/>
      <c r="MX57" s="127"/>
      <c r="MY57" s="127"/>
      <c r="MZ57" s="127"/>
      <c r="NA57" s="127"/>
      <c r="NB57" s="127"/>
      <c r="NC57" s="127"/>
      <c r="ND57" s="127"/>
      <c r="NE57" s="127"/>
      <c r="NF57" s="127"/>
      <c r="NG57" s="127"/>
      <c r="NH57" s="127"/>
      <c r="NI57" s="127"/>
      <c r="NJ57" s="127"/>
      <c r="NK57" s="127"/>
      <c r="NL57" s="127"/>
      <c r="NM57" s="127"/>
      <c r="NN57" s="127"/>
      <c r="NO57" s="127"/>
      <c r="NP57" s="127"/>
      <c r="NQ57" s="127"/>
      <c r="NR57" s="127"/>
      <c r="NS57" s="127"/>
      <c r="NT57" s="127"/>
      <c r="NU57" s="127"/>
      <c r="NV57" s="127"/>
      <c r="NW57" s="127"/>
      <c r="NX57" s="127"/>
      <c r="NY57" s="127"/>
      <c r="NZ57" s="127"/>
      <c r="OA57" s="127"/>
      <c r="OB57" s="127"/>
      <c r="OC57" s="127"/>
      <c r="OD57" s="127"/>
      <c r="OE57" s="127"/>
      <c r="OF57" s="127"/>
      <c r="OG57" s="127"/>
      <c r="OH57" s="127"/>
      <c r="OI57" s="127"/>
      <c r="OJ57" s="127"/>
      <c r="OK57" s="127"/>
      <c r="OL57" s="127"/>
      <c r="OM57" s="127"/>
      <c r="ON57" s="127"/>
      <c r="OO57" s="127"/>
      <c r="OP57" s="127"/>
      <c r="OQ57" s="127"/>
      <c r="OR57" s="127"/>
      <c r="OS57" s="127"/>
      <c r="OT57" s="127"/>
      <c r="OU57" s="127"/>
      <c r="OV57" s="127"/>
      <c r="OW57" s="127"/>
      <c r="OX57" s="127"/>
      <c r="OY57" s="127"/>
      <c r="OZ57" s="127"/>
      <c r="PA57" s="127"/>
      <c r="PB57" s="127"/>
      <c r="PC57" s="127"/>
      <c r="PD57" s="127"/>
      <c r="PE57" s="127"/>
      <c r="PF57" s="127"/>
      <c r="PG57" s="127"/>
      <c r="PH57" s="127"/>
      <c r="PI57" s="127"/>
      <c r="PJ57" s="127"/>
      <c r="PK57" s="127"/>
      <c r="PL57" s="127"/>
      <c r="PM57" s="127"/>
      <c r="PN57" s="127"/>
      <c r="PO57" s="127"/>
      <c r="PP57" s="127"/>
      <c r="PQ57" s="127"/>
      <c r="PR57" s="127"/>
      <c r="PS57" s="127"/>
      <c r="PT57" s="127"/>
      <c r="PU57" s="127"/>
      <c r="PV57" s="127"/>
      <c r="PW57" s="127"/>
      <c r="PX57" s="127"/>
      <c r="PY57" s="127"/>
      <c r="PZ57" s="127"/>
      <c r="QA57" s="127"/>
      <c r="QB57" s="127"/>
      <c r="QC57" s="127"/>
      <c r="QD57" s="127"/>
      <c r="QE57" s="127"/>
      <c r="QF57" s="127"/>
      <c r="QG57" s="127"/>
      <c r="QH57" s="127"/>
      <c r="QI57" s="127"/>
      <c r="QJ57" s="127"/>
      <c r="QK57" s="127"/>
      <c r="QL57" s="127"/>
      <c r="QM57" s="127"/>
      <c r="QN57" s="127"/>
      <c r="QO57" s="127"/>
      <c r="QP57" s="127"/>
      <c r="QQ57" s="127"/>
      <c r="QR57" s="127"/>
      <c r="QS57" s="127"/>
      <c r="QT57" s="127"/>
      <c r="QU57" s="127"/>
      <c r="QV57" s="127"/>
      <c r="QW57" s="127"/>
      <c r="QX57" s="127"/>
      <c r="QY57" s="127"/>
      <c r="QZ57" s="127"/>
      <c r="RA57" s="127"/>
      <c r="RB57" s="127"/>
      <c r="RC57" s="127"/>
      <c r="RD57" s="127"/>
      <c r="RE57" s="127"/>
      <c r="RF57" s="127"/>
      <c r="RG57" s="127"/>
      <c r="RH57" s="127"/>
      <c r="RI57" s="127"/>
      <c r="RJ57" s="127"/>
      <c r="RK57" s="127"/>
      <c r="RL57" s="127"/>
      <c r="RM57" s="127"/>
      <c r="RN57" s="127"/>
      <c r="RO57" s="127"/>
      <c r="RP57" s="127"/>
      <c r="RQ57" s="127"/>
      <c r="RR57" s="127"/>
      <c r="RS57" s="127"/>
      <c r="RT57" s="127"/>
      <c r="RU57" s="127"/>
      <c r="RV57" s="127"/>
      <c r="RW57" s="127"/>
      <c r="RX57" s="127"/>
      <c r="RY57" s="127"/>
      <c r="RZ57" s="127"/>
      <c r="SA57" s="127"/>
      <c r="SB57" s="127"/>
      <c r="SC57" s="127"/>
      <c r="SD57" s="127"/>
      <c r="SE57" s="127"/>
      <c r="SF57" s="127"/>
      <c r="SG57" s="127"/>
      <c r="SH57" s="127"/>
    </row>
  </sheetData>
  <sheetProtection sheet="1" objects="1" scenarios="1"/>
  <mergeCells count="17">
    <mergeCell ref="B1:L1"/>
    <mergeCell ref="C2:L2"/>
    <mergeCell ref="C3:L3"/>
    <mergeCell ref="C4:L4"/>
    <mergeCell ref="C5:L5"/>
    <mergeCell ref="C7:L7"/>
    <mergeCell ref="C6:L6"/>
    <mergeCell ref="C11:E11"/>
    <mergeCell ref="C10:E10"/>
    <mergeCell ref="F10:H10"/>
    <mergeCell ref="I10:L10"/>
    <mergeCell ref="C8:E8"/>
    <mergeCell ref="F8:H8"/>
    <mergeCell ref="I8:L8"/>
    <mergeCell ref="C9:E9"/>
    <mergeCell ref="F9:H9"/>
    <mergeCell ref="I9:L9"/>
  </mergeCells>
  <phoneticPr fontId="0" type="noConversion"/>
  <dataValidations count="3">
    <dataValidation type="list" allowBlank="1" showInputMessage="1" showErrorMessage="1" sqref="C30:G36 C47:SH56 C43:SH44 C39:G40 H32:SH36 C23:SH23 SI19:XFD36">
      <formula1>"Yes, No, N/A"</formula1>
    </dataValidation>
    <dataValidation type="list" allowBlank="1" showInputMessage="1" showErrorMessage="1" sqref="C16:SH16">
      <formula1>"Jan, Feb, Mar, Apr, May, Jun, July, Aug, Sept, Oct, Nov, Dec"</formula1>
    </dataValidation>
    <dataValidation type="list" allowBlank="1" showInputMessage="1" showErrorMessage="1" sqref="C26:G29 H26:SH31 H39:SH40 C19:SH22">
      <formula1>"Yes, No"</formula1>
    </dataValidation>
  </dataValidations>
  <pageMargins left="0.23622047244094491" right="0.23622047244094491" top="0.74803149606299213" bottom="0.74803149606299213" header="0.31496062992125984" footer="0.31496062992125984"/>
  <pageSetup paperSize="9" scale="85" orientation="portrait" r:id="rId1"/>
  <headerFooter alignWithMargins="0">
    <oddHeader>&amp;C
Audit Tool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0"/>
  <sheetViews>
    <sheetView topLeftCell="A64" zoomScaleNormal="100" workbookViewId="0">
      <selection activeCell="I212" sqref="I212"/>
    </sheetView>
  </sheetViews>
  <sheetFormatPr defaultColWidth="9.109375" defaultRowHeight="13.2" x14ac:dyDescent="0.25"/>
  <cols>
    <col min="1" max="1" width="3.6640625" style="12" customWidth="1"/>
    <col min="2" max="2" width="41.33203125" style="51" customWidth="1"/>
    <col min="3" max="6" width="12.6640625" style="6" customWidth="1"/>
    <col min="7" max="16384" width="9.109375" style="6"/>
  </cols>
  <sheetData>
    <row r="1" spans="1:10" ht="15.6" x14ac:dyDescent="0.3">
      <c r="A1" s="11"/>
      <c r="B1" s="208" t="str">
        <f ca="1">OFFSET(ExcelTool!B1,0,0,1,1)</f>
        <v>Audit of PEWS</v>
      </c>
      <c r="C1" s="208"/>
      <c r="D1" s="208"/>
      <c r="E1" s="208"/>
      <c r="F1" s="209"/>
    </row>
    <row r="2" spans="1:10" x14ac:dyDescent="0.25">
      <c r="A2" s="11"/>
      <c r="B2" s="43" t="str">
        <f>ExcelTool!B2</f>
        <v>Hospital</v>
      </c>
      <c r="C2" s="210" t="str">
        <f>ExcelTool!C2</f>
        <v>&lt;enter hospital name&gt;</v>
      </c>
      <c r="D2" s="210"/>
      <c r="E2" s="210"/>
      <c r="F2" s="210"/>
      <c r="G2" s="7"/>
      <c r="H2" s="8"/>
      <c r="I2" s="9"/>
      <c r="J2" s="9"/>
    </row>
    <row r="3" spans="1:10" x14ac:dyDescent="0.25">
      <c r="A3" s="11"/>
      <c r="B3" s="43" t="str">
        <f>ExcelTool!B3</f>
        <v>Ward/ Area</v>
      </c>
      <c r="C3" s="210" t="str">
        <f>ExcelTool!C3</f>
        <v>&lt;enter ward name&gt;</v>
      </c>
      <c r="D3" s="210"/>
      <c r="E3" s="210"/>
      <c r="F3" s="210"/>
      <c r="G3" s="10"/>
      <c r="H3" s="8"/>
      <c r="I3" s="9"/>
      <c r="J3" s="9"/>
    </row>
    <row r="4" spans="1:10" x14ac:dyDescent="0.25">
      <c r="A4" s="11"/>
      <c r="B4" s="43" t="str">
        <f>ExcelTool!B4</f>
        <v>Auditor(s)</v>
      </c>
      <c r="C4" s="210" t="str">
        <f>ExcelTool!C4</f>
        <v>&lt;enter lead auditor name&gt;</v>
      </c>
      <c r="D4" s="210"/>
      <c r="E4" s="210"/>
      <c r="F4" s="210"/>
      <c r="G4" s="8"/>
      <c r="H4" s="8"/>
      <c r="I4" s="9"/>
      <c r="J4" s="9"/>
    </row>
    <row r="5" spans="1:10" x14ac:dyDescent="0.25">
      <c r="A5" s="11"/>
      <c r="B5" s="43" t="str">
        <f>ExcelTool!B5</f>
        <v>Year of Audit</v>
      </c>
      <c r="C5" s="211" t="str">
        <f>ExcelTool!C5</f>
        <v>&lt;&lt;enter year&gt;&gt;</v>
      </c>
      <c r="D5" s="212"/>
      <c r="E5" s="212"/>
      <c r="F5" s="213"/>
      <c r="G5" s="8"/>
      <c r="H5" s="8"/>
      <c r="I5" s="9"/>
      <c r="J5" s="9"/>
    </row>
    <row r="6" spans="1:10" x14ac:dyDescent="0.25">
      <c r="A6" s="11"/>
      <c r="B6" s="43" t="str">
        <f>ExcelTool!B6</f>
        <v>No. in Audit</v>
      </c>
      <c r="C6" s="216">
        <f>ExcelTool!C6</f>
        <v>0</v>
      </c>
      <c r="D6" s="217"/>
      <c r="E6" s="217"/>
      <c r="F6" s="218"/>
      <c r="G6" s="8"/>
      <c r="H6" s="8"/>
      <c r="I6" s="9"/>
      <c r="J6" s="9"/>
    </row>
    <row r="7" spans="1:10" hidden="1" x14ac:dyDescent="0.25">
      <c r="A7" s="11"/>
      <c r="B7" s="44"/>
      <c r="C7" s="34"/>
      <c r="D7" s="35"/>
      <c r="E7" s="35"/>
      <c r="F7" s="36"/>
      <c r="G7" s="8"/>
      <c r="H7" s="8"/>
      <c r="I7" s="9"/>
      <c r="J7" s="9"/>
    </row>
    <row r="8" spans="1:10" hidden="1" x14ac:dyDescent="0.25">
      <c r="A8" s="11"/>
      <c r="B8" s="44"/>
      <c r="C8" s="34"/>
      <c r="D8" s="35"/>
      <c r="E8" s="35"/>
      <c r="F8" s="36"/>
      <c r="G8" s="8"/>
      <c r="H8" s="8"/>
      <c r="I8" s="9"/>
      <c r="J8" s="9"/>
    </row>
    <row r="9" spans="1:10" hidden="1" x14ac:dyDescent="0.25">
      <c r="A9" s="11"/>
      <c r="B9" s="44"/>
      <c r="C9" s="34"/>
      <c r="D9" s="35"/>
      <c r="E9" s="35"/>
      <c r="F9" s="36"/>
      <c r="G9" s="8"/>
      <c r="H9" s="8"/>
      <c r="I9" s="9"/>
      <c r="J9" s="9"/>
    </row>
    <row r="10" spans="1:10" hidden="1" x14ac:dyDescent="0.25">
      <c r="A10" s="11"/>
      <c r="B10" s="44"/>
      <c r="C10" s="34"/>
      <c r="D10" s="35"/>
      <c r="E10" s="35"/>
      <c r="F10" s="36"/>
      <c r="G10" s="8"/>
      <c r="H10" s="8"/>
      <c r="I10" s="9"/>
      <c r="J10" s="9"/>
    </row>
    <row r="11" spans="1:10" hidden="1" x14ac:dyDescent="0.25">
      <c r="A11" s="11"/>
      <c r="B11" s="44"/>
      <c r="C11" s="34"/>
      <c r="D11" s="35"/>
      <c r="E11" s="35"/>
      <c r="F11" s="36"/>
      <c r="G11" s="8"/>
      <c r="H11" s="8"/>
      <c r="I11" s="9"/>
      <c r="J11" s="9"/>
    </row>
    <row r="12" spans="1:10" hidden="1" x14ac:dyDescent="0.25">
      <c r="A12" s="11"/>
      <c r="B12" s="44"/>
      <c r="C12" s="34"/>
      <c r="D12" s="35"/>
      <c r="E12" s="35"/>
      <c r="F12" s="36"/>
      <c r="G12" s="8"/>
      <c r="H12" s="8"/>
      <c r="I12" s="9"/>
      <c r="J12" s="9"/>
    </row>
    <row r="13" spans="1:10" hidden="1" x14ac:dyDescent="0.25">
      <c r="A13" s="11"/>
      <c r="B13" s="44"/>
      <c r="C13" s="34"/>
      <c r="D13" s="35"/>
      <c r="E13" s="35"/>
      <c r="F13" s="36"/>
      <c r="G13" s="8"/>
      <c r="H13" s="8"/>
      <c r="I13" s="9"/>
      <c r="J13" s="9"/>
    </row>
    <row r="14" spans="1:10" hidden="1" x14ac:dyDescent="0.25">
      <c r="A14" s="11"/>
      <c r="B14" s="44"/>
      <c r="C14" s="34"/>
      <c r="D14" s="35"/>
      <c r="E14" s="35"/>
      <c r="F14" s="36"/>
      <c r="G14" s="8"/>
      <c r="H14" s="8"/>
      <c r="I14" s="9"/>
      <c r="J14" s="9"/>
    </row>
    <row r="15" spans="1:10" hidden="1" x14ac:dyDescent="0.25">
      <c r="A15" s="11"/>
      <c r="B15" s="44"/>
      <c r="C15" s="34"/>
      <c r="D15" s="35"/>
      <c r="E15" s="35"/>
      <c r="F15" s="36"/>
      <c r="G15" s="8"/>
      <c r="H15" s="8"/>
      <c r="I15" s="9"/>
      <c r="J15" s="9"/>
    </row>
    <row r="16" spans="1:10" x14ac:dyDescent="0.25">
      <c r="A16" s="11"/>
      <c r="B16" s="44"/>
      <c r="C16" s="27"/>
      <c r="D16" s="28"/>
      <c r="E16" s="29"/>
      <c r="F16" s="29"/>
      <c r="G16" s="8"/>
      <c r="H16" s="8"/>
      <c r="I16" s="9"/>
      <c r="J16" s="9"/>
    </row>
    <row r="17" spans="1:6" ht="12.75" customHeight="1" x14ac:dyDescent="0.25">
      <c r="A17" s="11"/>
      <c r="B17" s="45" t="s">
        <v>12</v>
      </c>
      <c r="C17" s="30" t="s">
        <v>2</v>
      </c>
      <c r="D17" s="30" t="s">
        <v>5</v>
      </c>
      <c r="E17" s="30" t="s">
        <v>6</v>
      </c>
      <c r="F17" s="31" t="s">
        <v>3</v>
      </c>
    </row>
    <row r="18" spans="1:6" ht="12.75" customHeight="1" x14ac:dyDescent="0.25">
      <c r="A18" s="11"/>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COUNTIF(ExcelTool!19:19,$C$17)</f>
        <v>0</v>
      </c>
      <c r="D19" s="32">
        <f>COUNTIF(ExcelTool!19:19,$D$17)</f>
        <v>0</v>
      </c>
      <c r="E19" s="32">
        <f>COUNTIF(ExcelTool!19:19,$E$17)</f>
        <v>0</v>
      </c>
      <c r="F19" s="33" t="str">
        <f>IF(ISERROR(((C19/(No._in_Audit-E19)*100))),"NA",((C19/(No._in_Audit-E19)*100)))</f>
        <v>NA</v>
      </c>
    </row>
    <row r="20" spans="1:6" ht="12.75" customHeight="1" x14ac:dyDescent="0.25">
      <c r="A20" s="59">
        <f>ExcelTool!A20</f>
        <v>2</v>
      </c>
      <c r="B20" s="47" t="str">
        <f>ExcelTool!B20</f>
        <v>3 addressograph labels per chart</v>
      </c>
      <c r="C20" s="32">
        <f>COUNTIF(ExcelTool!20:20,$C$17)</f>
        <v>0</v>
      </c>
      <c r="D20" s="32">
        <f>COUNTIF(ExcelTool!20:20,$D$17)</f>
        <v>0</v>
      </c>
      <c r="E20" s="32">
        <f>COUNTIF(ExcelTool!20:20,$E$17)</f>
        <v>0</v>
      </c>
      <c r="F20" s="33" t="str">
        <f>IF(ISERROR(((C20/(No._in_Audit-E20)*100))),"NA",((C20/(No._in_Audit-E20)*100)))</f>
        <v>NA</v>
      </c>
    </row>
    <row r="21" spans="1:6" ht="26.4" x14ac:dyDescent="0.25">
      <c r="A21" s="59">
        <f>ExcelTool!A21</f>
        <v>3</v>
      </c>
      <c r="B21" s="47" t="str">
        <f>ExcelTool!B21</f>
        <v xml:space="preserve">Date and time of each observation present and clear </v>
      </c>
      <c r="C21" s="32">
        <f>COUNTIF(ExcelTool!21:21,$C$17)</f>
        <v>0</v>
      </c>
      <c r="D21" s="32">
        <f>COUNTIF(ExcelTool!21:21,$D$17)</f>
        <v>0</v>
      </c>
      <c r="E21" s="32">
        <f>COUNTIF(ExcelTool!21:21,$E$17)</f>
        <v>0</v>
      </c>
      <c r="F21" s="33" t="str">
        <f t="shared" ref="F21:F23" si="0">IF(ISERROR(((C21/(No._in_Audit-E21)*100))),"NA",((C21/(No._in_Audit-E21)*100)))</f>
        <v>NA</v>
      </c>
    </row>
    <row r="22" spans="1:6" x14ac:dyDescent="0.25">
      <c r="A22" s="59">
        <f>ExcelTool!A22</f>
        <v>4</v>
      </c>
      <c r="B22" s="47" t="str">
        <f>ExcelTool!B22</f>
        <v xml:space="preserve">Each entry is signed </v>
      </c>
      <c r="C22" s="32">
        <f>COUNTIF(ExcelTool!22:22,$C$17)</f>
        <v>0</v>
      </c>
      <c r="D22" s="32">
        <f>COUNTIF(ExcelTool!22:22,$D$17)</f>
        <v>0</v>
      </c>
      <c r="E22" s="32">
        <f>COUNTIF(ExcelTool!22:22,$E$17)</f>
        <v>0</v>
      </c>
      <c r="F22" s="33" t="str">
        <f t="shared" si="0"/>
        <v>NA</v>
      </c>
    </row>
    <row r="23" spans="1:6" x14ac:dyDescent="0.25">
      <c r="A23" s="59">
        <f>ExcelTool!A23</f>
        <v>5</v>
      </c>
      <c r="B23" s="47" t="str">
        <f>ExcelTool!B23</f>
        <v>Each entry has NMBI PIN</v>
      </c>
      <c r="C23" s="32">
        <f>COUNTIF(ExcelTool!23:23,$C$17)</f>
        <v>0</v>
      </c>
      <c r="D23" s="32">
        <f>COUNTIF(ExcelTool!23:23,$D$17)</f>
        <v>0</v>
      </c>
      <c r="E23" s="32">
        <f>COUNTIF(ExcelTool!23:23,$E$17)</f>
        <v>0</v>
      </c>
      <c r="F23" s="33" t="str">
        <f t="shared" si="0"/>
        <v>NA</v>
      </c>
    </row>
    <row r="24" spans="1:6" x14ac:dyDescent="0.25">
      <c r="A24" s="20"/>
      <c r="B24" s="48" t="s">
        <v>38</v>
      </c>
      <c r="C24" s="39">
        <f>SUM(C19:C23)</f>
        <v>0</v>
      </c>
      <c r="D24" s="39">
        <f>SUM(D19:D23)</f>
        <v>0</v>
      </c>
      <c r="E24" s="39">
        <f>SUM(E19:E23)</f>
        <v>0</v>
      </c>
      <c r="F24" s="40" t="str">
        <f>IF(ISERROR(((C24/(No._in_Audit*No_of_Questions_Section_1-E24)*100))),"NA",((C24/(No._in_Audit*No_of_Questions_Section_1-E24)*100)))</f>
        <v>NA</v>
      </c>
    </row>
    <row r="25" spans="1:6" x14ac:dyDescent="0.25">
      <c r="A25" s="20"/>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COUNTIF(ExcelTool!26:26,$C$17)</f>
        <v>0</v>
      </c>
      <c r="D26" s="32">
        <f>COUNTIF(ExcelTool!26:26,$D$17)</f>
        <v>0</v>
      </c>
      <c r="E26" s="32">
        <f>COUNTIF(ExcelTool!26:26,$E$17)</f>
        <v>0</v>
      </c>
      <c r="F26" s="33" t="str">
        <f t="shared" ref="F26" si="1">IF(ISERROR(((C26/(No._in_Audit-E26)*100))),"NA",((C26/(No._in_Audit-E26)*100)))</f>
        <v>NA</v>
      </c>
    </row>
    <row r="27" spans="1:6" x14ac:dyDescent="0.25">
      <c r="A27" s="59">
        <f>ExcelTool!A27</f>
        <v>2</v>
      </c>
      <c r="B27" s="47" t="str">
        <f>ExcelTool!B27</f>
        <v>RR recorded accurately every time</v>
      </c>
      <c r="C27" s="32">
        <f>COUNTIF(ExcelTool!27:27,$C$17)</f>
        <v>0</v>
      </c>
      <c r="D27" s="32">
        <f>COUNTIF(ExcelTool!27:27,$D$17)</f>
        <v>0</v>
      </c>
      <c r="E27" s="32">
        <f>COUNTIF(ExcelTool!27:27,$E$17)</f>
        <v>0</v>
      </c>
      <c r="F27" s="33" t="str">
        <f t="shared" ref="F27:F36" si="2">IF(ISERROR(((C27/(No._in_Audit-E27)*100))),"NA",((C27/(No._in_Audit-E27)*100)))</f>
        <v>NA</v>
      </c>
    </row>
    <row r="28" spans="1:6" x14ac:dyDescent="0.25">
      <c r="A28" s="59">
        <f>ExcelTool!A28</f>
        <v>3</v>
      </c>
      <c r="B28" s="47" t="str">
        <f>ExcelTool!B28</f>
        <v>RE recorded accurately every time</v>
      </c>
      <c r="C28" s="32">
        <f>COUNTIF(ExcelTool!28:28,$C$17)</f>
        <v>0</v>
      </c>
      <c r="D28" s="32">
        <f>COUNTIF(ExcelTool!28:28,$D$17)</f>
        <v>0</v>
      </c>
      <c r="E28" s="32">
        <f>COUNTIF(ExcelTool!28:28,$E$17)</f>
        <v>0</v>
      </c>
      <c r="F28" s="33" t="str">
        <f t="shared" si="2"/>
        <v>NA</v>
      </c>
    </row>
    <row r="29" spans="1:6" x14ac:dyDescent="0.25">
      <c r="A29" s="59">
        <f>ExcelTool!A29</f>
        <v>4</v>
      </c>
      <c r="B29" s="47" t="str">
        <f>ExcelTool!B29</f>
        <v>O2 recorded accurately every time</v>
      </c>
      <c r="C29" s="32">
        <f>COUNTIF(ExcelTool!29:29,$C$17)</f>
        <v>0</v>
      </c>
      <c r="D29" s="32">
        <f>COUNTIF(ExcelTool!29:29,$D$17)</f>
        <v>0</v>
      </c>
      <c r="E29" s="32">
        <f>COUNTIF(ExcelTool!29:29,$E$17)</f>
        <v>0</v>
      </c>
      <c r="F29" s="33" t="str">
        <f t="shared" si="2"/>
        <v>NA</v>
      </c>
    </row>
    <row r="30" spans="1:6" x14ac:dyDescent="0.25">
      <c r="A30" s="59">
        <f>ExcelTool!A30</f>
        <v>5</v>
      </c>
      <c r="B30" s="47" t="str">
        <f>ExcelTool!B30</f>
        <v>HR recorded accurately every time</v>
      </c>
      <c r="C30" s="32">
        <f>COUNTIF(ExcelTool!30:30,$C$17)</f>
        <v>0</v>
      </c>
      <c r="D30" s="32">
        <f>COUNTIF(ExcelTool!30:30,$D$17)</f>
        <v>0</v>
      </c>
      <c r="E30" s="32">
        <f>COUNTIF(ExcelTool!30:30,$E$17)</f>
        <v>0</v>
      </c>
      <c r="F30" s="33" t="str">
        <f t="shared" si="2"/>
        <v>NA</v>
      </c>
    </row>
    <row r="31" spans="1:6" x14ac:dyDescent="0.25">
      <c r="A31" s="59">
        <f>ExcelTool!A31</f>
        <v>6</v>
      </c>
      <c r="B31" s="47" t="str">
        <f>ExcelTool!B31</f>
        <v>AVPU recorded accurately every time</v>
      </c>
      <c r="C31" s="32">
        <f>COUNTIF(ExcelTool!31:31,$C$17)</f>
        <v>0</v>
      </c>
      <c r="D31" s="32">
        <f>COUNTIF(ExcelTool!31:31,$D$17)</f>
        <v>0</v>
      </c>
      <c r="E31" s="32">
        <f>COUNTIF(ExcelTool!31:31,$E$17)</f>
        <v>0</v>
      </c>
      <c r="F31" s="33" t="str">
        <f t="shared" si="2"/>
        <v>NA</v>
      </c>
    </row>
    <row r="32" spans="1:6" x14ac:dyDescent="0.25">
      <c r="A32" s="59">
        <f>ExcelTool!A32</f>
        <v>7</v>
      </c>
      <c r="B32" s="47" t="str">
        <f>ExcelTool!B32</f>
        <v>SpO2 recorded accurately every time</v>
      </c>
      <c r="C32" s="32">
        <f>COUNTIF(ExcelTool!32:32,$C$17)</f>
        <v>0</v>
      </c>
      <c r="D32" s="32">
        <f>COUNTIF(ExcelTool!32:32,$D$17)</f>
        <v>0</v>
      </c>
      <c r="E32" s="32">
        <f>COUNTIF(ExcelTool!32:32,$E$17)</f>
        <v>0</v>
      </c>
      <c r="F32" s="33" t="str">
        <f t="shared" si="2"/>
        <v>NA</v>
      </c>
    </row>
    <row r="33" spans="1:6" x14ac:dyDescent="0.25">
      <c r="A33" s="59">
        <f>ExcelTool!A33</f>
        <v>8</v>
      </c>
      <c r="B33" s="47" t="str">
        <f>ExcelTool!B33</f>
        <v>CRT recorded accurately every time</v>
      </c>
      <c r="C33" s="32">
        <f>COUNTIF(ExcelTool!33:33,$C$17)</f>
        <v>0</v>
      </c>
      <c r="D33" s="32">
        <f>COUNTIF(ExcelTool!33:33,$D$17)</f>
        <v>0</v>
      </c>
      <c r="E33" s="32">
        <f>COUNTIF(ExcelTool!33:33,$E$17)</f>
        <v>0</v>
      </c>
      <c r="F33" s="33" t="str">
        <f t="shared" si="2"/>
        <v>NA</v>
      </c>
    </row>
    <row r="34" spans="1:6" x14ac:dyDescent="0.25">
      <c r="A34" s="59">
        <f>ExcelTool!A34</f>
        <v>9</v>
      </c>
      <c r="B34" s="47" t="str">
        <f>ExcelTool!B34</f>
        <v>BP recorded accurately every time</v>
      </c>
      <c r="C34" s="32">
        <f>COUNTIF(ExcelTool!34:34,$C$17)</f>
        <v>0</v>
      </c>
      <c r="D34" s="32">
        <f>COUNTIF(ExcelTool!34:34,$D$17)</f>
        <v>0</v>
      </c>
      <c r="E34" s="32">
        <f>COUNTIF(ExcelTool!34:34,$E$17)</f>
        <v>0</v>
      </c>
      <c r="F34" s="33" t="str">
        <f t="shared" si="2"/>
        <v>NA</v>
      </c>
    </row>
    <row r="35" spans="1:6" x14ac:dyDescent="0.25">
      <c r="A35" s="59">
        <f>ExcelTool!A35</f>
        <v>10</v>
      </c>
      <c r="B35" s="47" t="str">
        <f>ExcelTool!B35</f>
        <v>Skin Colour recorded accurately every time</v>
      </c>
      <c r="C35" s="32">
        <f>COUNTIF(ExcelTool!35:35,$C$17)</f>
        <v>0</v>
      </c>
      <c r="D35" s="32">
        <f>COUNTIF(ExcelTool!35:35,$D$17)</f>
        <v>0</v>
      </c>
      <c r="E35" s="32">
        <f>COUNTIF(ExcelTool!35:35,$E$17)</f>
        <v>0</v>
      </c>
      <c r="F35" s="33" t="str">
        <f t="shared" si="2"/>
        <v>NA</v>
      </c>
    </row>
    <row r="36" spans="1:6" x14ac:dyDescent="0.25">
      <c r="A36" s="59">
        <f>ExcelTool!A36</f>
        <v>11</v>
      </c>
      <c r="B36" s="47" t="str">
        <f>ExcelTool!B36</f>
        <v>Temp recorded accurately every time</v>
      </c>
      <c r="C36" s="32">
        <f>COUNTIF(ExcelTool!36:36,$C$17)</f>
        <v>0</v>
      </c>
      <c r="D36" s="32">
        <f>COUNTIF(ExcelTool!36:36,$D$17)</f>
        <v>0</v>
      </c>
      <c r="E36" s="32">
        <f>COUNTIF(ExcelTool!36:36,$E$17)</f>
        <v>0</v>
      </c>
      <c r="F36" s="33" t="str">
        <f t="shared" si="2"/>
        <v>NA</v>
      </c>
    </row>
    <row r="37" spans="1:6" x14ac:dyDescent="0.25">
      <c r="A37" s="20"/>
      <c r="B37" s="48" t="s">
        <v>39</v>
      </c>
      <c r="C37" s="39">
        <f>SUM(C26:C36)</f>
        <v>0</v>
      </c>
      <c r="D37" s="39">
        <f t="shared" ref="D37:E37" si="3">SUM(D26:D36)</f>
        <v>0</v>
      </c>
      <c r="E37" s="39">
        <f t="shared" si="3"/>
        <v>0</v>
      </c>
      <c r="F37" s="40" t="str">
        <f>IF(ISERROR(((C37/(No._in_Audit*No_of_Questions_Section_2-E37)*100))),"NA",((C37/(No._in_Audit*No_of_Questions_Section_2-E37)*100)))</f>
        <v>NA</v>
      </c>
    </row>
    <row r="38" spans="1:6" x14ac:dyDescent="0.25">
      <c r="A38" s="20"/>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COUNTIF(ExcelTool!39:39,$C$17)</f>
        <v>0</v>
      </c>
      <c r="D39" s="32">
        <f>COUNTIF(ExcelTool!39:39,$D$17)</f>
        <v>0</v>
      </c>
      <c r="E39" s="32">
        <f>COUNTIF(ExcelTool!39:39,$E$17)</f>
        <v>0</v>
      </c>
      <c r="F39" s="33" t="str">
        <f t="shared" ref="F39:F40" si="4">IF(ISERROR(((C39/(No._in_Audit-E39)*100))),"NA",((C39/(No._in_Audit-E39)*100)))</f>
        <v>NA</v>
      </c>
    </row>
    <row r="40" spans="1:6" x14ac:dyDescent="0.25">
      <c r="A40" s="59">
        <f>ExcelTool!A40</f>
        <v>2</v>
      </c>
      <c r="B40" s="47" t="str">
        <f>ExcelTool!B40</f>
        <v>Total PEWS Score correct on every entry</v>
      </c>
      <c r="C40" s="32">
        <f>COUNTIF(ExcelTool!40:40,$C$17)</f>
        <v>0</v>
      </c>
      <c r="D40" s="32">
        <f>COUNTIF(ExcelTool!40:40,$D$17)</f>
        <v>0</v>
      </c>
      <c r="E40" s="32">
        <f>COUNTIF(ExcelTool!40:40,$E$17)</f>
        <v>0</v>
      </c>
      <c r="F40" s="33" t="str">
        <f t="shared" si="4"/>
        <v>NA</v>
      </c>
    </row>
    <row r="41" spans="1:6" x14ac:dyDescent="0.25">
      <c r="A41" s="20"/>
      <c r="B41" s="48" t="s">
        <v>40</v>
      </c>
      <c r="C41" s="39">
        <f>SUM(C39:C40)</f>
        <v>0</v>
      </c>
      <c r="D41" s="39">
        <f>SUM(D39:D40)</f>
        <v>0</v>
      </c>
      <c r="E41" s="39">
        <f>SUM(E39:E40)</f>
        <v>0</v>
      </c>
      <c r="F41" s="40" t="str">
        <f>IF(ISERROR(((C41/(No._in_Audit*No_of_Questions_Section_3-E41)*100))),"NA",((C41/(No._in_Audit*No_of_Questions_Section_3-E41)*100)))</f>
        <v>NA</v>
      </c>
    </row>
    <row r="42" spans="1:6" x14ac:dyDescent="0.25">
      <c r="A42" s="20"/>
      <c r="B42" s="48" t="str">
        <f>ExcelTool!B42</f>
        <v>Section 4: ESCALATION</v>
      </c>
      <c r="C42" s="39"/>
      <c r="D42" s="39"/>
      <c r="E42" s="39"/>
      <c r="F42" s="40"/>
    </row>
    <row r="43" spans="1:6" x14ac:dyDescent="0.25">
      <c r="A43" s="59">
        <f>ExcelTool!A43</f>
        <v>1</v>
      </c>
      <c r="B43" s="47" t="str">
        <f>ExcelTool!B43</f>
        <v>Evidence of Nursing Response to triggers</v>
      </c>
      <c r="C43" s="32">
        <f>COUNTIF(ExcelTool!43:43,$C$17)</f>
        <v>0</v>
      </c>
      <c r="D43" s="32">
        <f>COUNTIF(ExcelTool!43:43,$D$17)</f>
        <v>0</v>
      </c>
      <c r="E43" s="32">
        <f>COUNTIF(ExcelTool!43:43,$E$17)</f>
        <v>0</v>
      </c>
      <c r="F43" s="33" t="str">
        <f t="shared" ref="F43:F44" si="5">IF(ISERROR(((C43/(No._in_Audit-E43)*100))),"NA",((C43/(No._in_Audit-E43)*100)))</f>
        <v>NA</v>
      </c>
    </row>
    <row r="44" spans="1:6" ht="26.4" x14ac:dyDescent="0.25">
      <c r="A44" s="59">
        <f>ExcelTool!A44</f>
        <v>2</v>
      </c>
      <c r="B44" s="47" t="str">
        <f>ExcelTool!B44</f>
        <v>Evidence of Medical Response to requested action or review</v>
      </c>
      <c r="C44" s="32">
        <f>COUNTIF(ExcelTool!44:44,$C$17)</f>
        <v>0</v>
      </c>
      <c r="D44" s="32">
        <f>COUNTIF(ExcelTool!44:44,$D$17)</f>
        <v>0</v>
      </c>
      <c r="E44" s="32">
        <f>COUNTIF(ExcelTool!44:44,$E$17)</f>
        <v>0</v>
      </c>
      <c r="F44" s="33" t="str">
        <f t="shared" si="5"/>
        <v>NA</v>
      </c>
    </row>
    <row r="45" spans="1:6" x14ac:dyDescent="0.25">
      <c r="A45" s="20"/>
      <c r="B45" s="48" t="s">
        <v>41</v>
      </c>
      <c r="C45" s="39">
        <f>SUM(C43:C44)</f>
        <v>0</v>
      </c>
      <c r="D45" s="39">
        <f>SUM(D43:D44)</f>
        <v>0</v>
      </c>
      <c r="E45" s="39">
        <f>SUM(E43:E44)</f>
        <v>0</v>
      </c>
      <c r="F45" s="40" t="str">
        <f>IF(ISERROR(((C45/(No._in_Audit*No_of_Questions_Section_4-E45)*100))),"NA",((C45/(No._in_Audit*No_of_Questions_Section_4-E45)*100)))</f>
        <v>NA</v>
      </c>
    </row>
    <row r="46" spans="1:6" x14ac:dyDescent="0.25">
      <c r="A46" s="20"/>
      <c r="B46" s="48" t="str">
        <f>ExcelTool!B46</f>
        <v>Section 5: VARIANCES (PA or MES)</v>
      </c>
      <c r="C46" s="39"/>
      <c r="D46" s="39"/>
      <c r="E46" s="39"/>
      <c r="F46" s="40"/>
    </row>
    <row r="47" spans="1:6" x14ac:dyDescent="0.25">
      <c r="A47" s="59">
        <f>ExcelTool!A47</f>
        <v>1</v>
      </c>
      <c r="B47" s="47" t="str">
        <f>ExcelTool!B47</f>
        <v>Does the PA have a date/ time?</v>
      </c>
      <c r="C47" s="32">
        <f>COUNTIF(ExcelTool!47:47,$C$17)</f>
        <v>0</v>
      </c>
      <c r="D47" s="32">
        <f>COUNTIF(ExcelTool!47:47,$D$17)</f>
        <v>0</v>
      </c>
      <c r="E47" s="32">
        <f>COUNTIF(ExcelTool!47:47,$E$17)</f>
        <v>0</v>
      </c>
      <c r="F47" s="33" t="str">
        <f t="shared" ref="F47" si="6">IF(ISERROR(((C47/(No._in_Audit-E47)*100))),"NA",((C47/(No._in_Audit-E47)*100)))</f>
        <v>NA</v>
      </c>
    </row>
    <row r="48" spans="1:6" x14ac:dyDescent="0.25">
      <c r="A48" s="59">
        <f>ExcelTool!A48</f>
        <v>2</v>
      </c>
      <c r="B48" s="47" t="str">
        <f>ExcelTool!B48</f>
        <v>Does the PA contain clinical parameters?</v>
      </c>
      <c r="C48" s="32">
        <f>COUNTIF(ExcelTool!48:48,$C$17)</f>
        <v>0</v>
      </c>
      <c r="D48" s="32">
        <f>COUNTIF(ExcelTool!48:48,$D$17)</f>
        <v>0</v>
      </c>
      <c r="E48" s="32">
        <f>COUNTIF(ExcelTool!48:48,$E$17)</f>
        <v>0</v>
      </c>
      <c r="F48" s="33" t="str">
        <f t="shared" ref="F48:F56" si="7">IF(ISERROR(((C48/(No._in_Audit-E48)*100))),"NA",((C48/(No._in_Audit-E48)*100)))</f>
        <v>NA</v>
      </c>
    </row>
    <row r="49" spans="1:6" x14ac:dyDescent="0.25">
      <c r="A49" s="59">
        <f>ExcelTool!A49</f>
        <v>3</v>
      </c>
      <c r="B49" s="47" t="str">
        <f>ExcelTool!B49</f>
        <v>Does the PA contain new acceptable range?</v>
      </c>
      <c r="C49" s="32">
        <f>COUNTIF(ExcelTool!49:49,$C$17)</f>
        <v>0</v>
      </c>
      <c r="D49" s="32">
        <f>COUNTIF(ExcelTool!49:49,$D$17)</f>
        <v>0</v>
      </c>
      <c r="E49" s="32">
        <f>COUNTIF(ExcelTool!49:49,$E$17)</f>
        <v>0</v>
      </c>
      <c r="F49" s="33" t="str">
        <f t="shared" si="7"/>
        <v>NA</v>
      </c>
    </row>
    <row r="50" spans="1:6" x14ac:dyDescent="0.25">
      <c r="A50" s="59">
        <f>ExcelTool!A50</f>
        <v>4</v>
      </c>
      <c r="B50" s="47" t="str">
        <f>ExcelTool!B50</f>
        <v>Does the PA contain next medical review?</v>
      </c>
      <c r="C50" s="32">
        <f>COUNTIF(ExcelTool!50:50,$C$17)</f>
        <v>0</v>
      </c>
      <c r="D50" s="32">
        <f>COUNTIF(ExcelTool!50:50,$D$17)</f>
        <v>0</v>
      </c>
      <c r="E50" s="32">
        <f>COUNTIF(ExcelTool!50:50,$E$17)</f>
        <v>0</v>
      </c>
      <c r="F50" s="33" t="str">
        <f t="shared" si="7"/>
        <v>NA</v>
      </c>
    </row>
    <row r="51" spans="1:6" ht="26.4" x14ac:dyDescent="0.25">
      <c r="A51" s="59">
        <f>ExcelTool!A51</f>
        <v>5</v>
      </c>
      <c r="B51" s="47" t="str">
        <f>ExcelTool!B51</f>
        <v>Does the PA contain Doctor signature, print name / MCRN?</v>
      </c>
      <c r="C51" s="32">
        <f>COUNTIF(ExcelTool!51:51,$C$17)</f>
        <v>0</v>
      </c>
      <c r="D51" s="32">
        <f>COUNTIF(ExcelTool!51:51,$D$17)</f>
        <v>0</v>
      </c>
      <c r="E51" s="32">
        <f>COUNTIF(ExcelTool!51:51,$E$17)</f>
        <v>0</v>
      </c>
      <c r="F51" s="33" t="str">
        <f t="shared" si="7"/>
        <v>NA</v>
      </c>
    </row>
    <row r="52" spans="1:6" x14ac:dyDescent="0.25">
      <c r="A52" s="59">
        <f>ExcelTool!A52</f>
        <v>6</v>
      </c>
      <c r="B52" s="47" t="str">
        <f>ExcelTool!B52</f>
        <v>Does the MEA have a date/ time?</v>
      </c>
      <c r="C52" s="32">
        <f>COUNTIF(ExcelTool!52:52,$C$17)</f>
        <v>0</v>
      </c>
      <c r="D52" s="32">
        <f>COUNTIF(ExcelTool!52:52,$D$17)</f>
        <v>0</v>
      </c>
      <c r="E52" s="32">
        <f>COUNTIF(ExcelTool!52:52,$E$17)</f>
        <v>0</v>
      </c>
      <c r="F52" s="33" t="str">
        <f t="shared" si="7"/>
        <v>NA</v>
      </c>
    </row>
    <row r="53" spans="1:6" x14ac:dyDescent="0.25">
      <c r="A53" s="59">
        <f>ExcelTool!A53</f>
        <v>7</v>
      </c>
      <c r="B53" s="47" t="str">
        <f>ExcelTool!B53</f>
        <v>Does the MEA contain clinical impression?</v>
      </c>
      <c r="C53" s="32">
        <f>COUNTIF(ExcelTool!53:53,$C$17)</f>
        <v>0</v>
      </c>
      <c r="D53" s="32">
        <f>COUNTIF(ExcelTool!53:53,$D$17)</f>
        <v>0</v>
      </c>
      <c r="E53" s="32">
        <f>COUNTIF(ExcelTool!53:53,$E$17)</f>
        <v>0</v>
      </c>
      <c r="F53" s="33" t="str">
        <f t="shared" si="7"/>
        <v>NA</v>
      </c>
    </row>
    <row r="54" spans="1:6" ht="26.4" x14ac:dyDescent="0.25">
      <c r="A54" s="59">
        <f>ExcelTool!A54</f>
        <v>8</v>
      </c>
      <c r="B54" s="47" t="str">
        <f>ExcelTool!B54</f>
        <v>Does the MEA contain acceptable parameter range(s)?</v>
      </c>
      <c r="C54" s="32">
        <f>COUNTIF(ExcelTool!54:54,$C$17)</f>
        <v>0</v>
      </c>
      <c r="D54" s="32">
        <f>COUNTIF(ExcelTool!54:54,$D$17)</f>
        <v>0</v>
      </c>
      <c r="E54" s="32">
        <f>COUNTIF(ExcelTool!54:54,$E$17)</f>
        <v>0</v>
      </c>
      <c r="F54" s="33" t="str">
        <f t="shared" si="7"/>
        <v>NA</v>
      </c>
    </row>
    <row r="55" spans="1:6" x14ac:dyDescent="0.25">
      <c r="A55" s="59">
        <f>ExcelTool!A55</f>
        <v>9</v>
      </c>
      <c r="B55" s="47" t="str">
        <f>ExcelTool!B55</f>
        <v>Does the MEA contain next medical review?</v>
      </c>
      <c r="C55" s="32">
        <f>COUNTIF(ExcelTool!55:55,$C$17)</f>
        <v>0</v>
      </c>
      <c r="D55" s="32">
        <f>COUNTIF(ExcelTool!55:55,$D$17)</f>
        <v>0</v>
      </c>
      <c r="E55" s="32">
        <f>COUNTIF(ExcelTool!55:55,$E$17)</f>
        <v>0</v>
      </c>
      <c r="F55" s="33" t="str">
        <f t="shared" si="7"/>
        <v>NA</v>
      </c>
    </row>
    <row r="56" spans="1:6" ht="26.4" x14ac:dyDescent="0.25">
      <c r="A56" s="59">
        <f>ExcelTool!A56</f>
        <v>10</v>
      </c>
      <c r="B56" s="47" t="str">
        <f>ExcelTool!B56</f>
        <v>Does the MEA contain Doctor signature, print name / MCRN?</v>
      </c>
      <c r="C56" s="32">
        <f>COUNTIF(ExcelTool!56:56,$C$17)</f>
        <v>0</v>
      </c>
      <c r="D56" s="32">
        <f>COUNTIF(ExcelTool!56:56,$D$17)</f>
        <v>0</v>
      </c>
      <c r="E56" s="32">
        <f>COUNTIF(ExcelTool!56:56,$E$17)</f>
        <v>0</v>
      </c>
      <c r="F56" s="33" t="str">
        <f t="shared" si="7"/>
        <v>NA</v>
      </c>
    </row>
    <row r="57" spans="1:6" x14ac:dyDescent="0.25">
      <c r="A57" s="20"/>
      <c r="B57" s="48" t="s">
        <v>42</v>
      </c>
      <c r="C57" s="39">
        <f>SUM(C47:C56)</f>
        <v>0</v>
      </c>
      <c r="D57" s="39">
        <f t="shared" ref="D57:E57" si="8">SUM(D47:D56)</f>
        <v>0</v>
      </c>
      <c r="E57" s="39">
        <f t="shared" si="8"/>
        <v>0</v>
      </c>
      <c r="F57" s="40" t="str">
        <f>IF(ISERROR(((C57/(No._in_Audit*No_of_Questions_Section_5-E57)*100))),"NA",((C57/(No._in_Audit*No_of_Questions_Section_5-E57)*100)))</f>
        <v>NA</v>
      </c>
    </row>
    <row r="58" spans="1:6" x14ac:dyDescent="0.25">
      <c r="A58" s="20"/>
      <c r="B58" s="66" t="s">
        <v>23</v>
      </c>
      <c r="C58" s="60">
        <f>SUM(C24,C37,C41,C45,C57)</f>
        <v>0</v>
      </c>
      <c r="D58" s="60">
        <f t="shared" ref="D58:E58" si="9">SUM(D24,D37,D41,D45,D57)</f>
        <v>0</v>
      </c>
      <c r="E58" s="60">
        <f t="shared" si="9"/>
        <v>0</v>
      </c>
      <c r="F58" s="40" t="str">
        <f>IF(ISERROR(((C58/(No._in_Audit*No._of_Questions-E58)*100))),"NA",((C58/(No._in_Audit*No._of_Questions-E58)*100)))</f>
        <v>NA</v>
      </c>
    </row>
    <row r="61" spans="1:6" x14ac:dyDescent="0.25">
      <c r="B61" s="219" t="s">
        <v>25</v>
      </c>
      <c r="C61" s="219"/>
      <c r="D61" s="219"/>
      <c r="E61" s="219"/>
      <c r="F61" s="219"/>
    </row>
    <row r="62" spans="1:6" x14ac:dyDescent="0.25">
      <c r="B62" s="49" t="s">
        <v>24</v>
      </c>
      <c r="C62" s="219" t="s">
        <v>3</v>
      </c>
      <c r="D62" s="219"/>
      <c r="E62" s="219"/>
      <c r="F62" s="219"/>
    </row>
    <row r="63" spans="1:6" x14ac:dyDescent="0.25">
      <c r="B63" s="50" t="s">
        <v>116</v>
      </c>
      <c r="C63" s="214" t="str">
        <f>F24</f>
        <v>NA</v>
      </c>
      <c r="D63" s="215"/>
      <c r="E63" s="215"/>
      <c r="F63" s="215"/>
    </row>
    <row r="64" spans="1:6" x14ac:dyDescent="0.25">
      <c r="B64" s="50" t="s">
        <v>117</v>
      </c>
      <c r="C64" s="214" t="str">
        <f>F37</f>
        <v>NA</v>
      </c>
      <c r="D64" s="215"/>
      <c r="E64" s="215"/>
      <c r="F64" s="215"/>
    </row>
    <row r="65" spans="2:6" x14ac:dyDescent="0.25">
      <c r="B65" s="50" t="s">
        <v>118</v>
      </c>
      <c r="C65" s="214" t="str">
        <f>F41</f>
        <v>NA</v>
      </c>
      <c r="D65" s="215"/>
      <c r="E65" s="215"/>
      <c r="F65" s="215"/>
    </row>
    <row r="66" spans="2:6" x14ac:dyDescent="0.25">
      <c r="B66" s="50" t="s">
        <v>119</v>
      </c>
      <c r="C66" s="214" t="str">
        <f>F45</f>
        <v>NA</v>
      </c>
      <c r="D66" s="215"/>
      <c r="E66" s="215"/>
      <c r="F66" s="215"/>
    </row>
    <row r="67" spans="2:6" x14ac:dyDescent="0.25">
      <c r="B67" s="50" t="s">
        <v>120</v>
      </c>
      <c r="C67" s="214" t="str">
        <f>F57</f>
        <v>NA</v>
      </c>
      <c r="D67" s="215"/>
      <c r="E67" s="215"/>
      <c r="F67" s="215"/>
    </row>
    <row r="68" spans="2:6" x14ac:dyDescent="0.25">
      <c r="B68" s="50" t="s">
        <v>23</v>
      </c>
      <c r="C68" s="214" t="str">
        <f>F58</f>
        <v>NA</v>
      </c>
      <c r="D68" s="215"/>
      <c r="E68" s="215"/>
      <c r="F68" s="215"/>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row r="171" spans="2:2" x14ac:dyDescent="0.25">
      <c r="B171" s="6"/>
    </row>
    <row r="172" spans="2:2" x14ac:dyDescent="0.25">
      <c r="B172" s="6"/>
    </row>
    <row r="173" spans="2:2" x14ac:dyDescent="0.25">
      <c r="B173" s="6"/>
    </row>
    <row r="174" spans="2:2" x14ac:dyDescent="0.25">
      <c r="B174" s="6"/>
    </row>
    <row r="175" spans="2:2" x14ac:dyDescent="0.25">
      <c r="B175" s="6"/>
    </row>
    <row r="176" spans="2:2" x14ac:dyDescent="0.25">
      <c r="B176" s="6"/>
    </row>
    <row r="177" spans="2:2" x14ac:dyDescent="0.25">
      <c r="B177" s="6"/>
    </row>
    <row r="178" spans="2:2" x14ac:dyDescent="0.25">
      <c r="B178" s="6"/>
    </row>
    <row r="179" spans="2:2" x14ac:dyDescent="0.25">
      <c r="B179" s="6"/>
    </row>
    <row r="180" spans="2:2" x14ac:dyDescent="0.25">
      <c r="B180" s="6"/>
    </row>
    <row r="181" spans="2:2" x14ac:dyDescent="0.25">
      <c r="B181" s="6"/>
    </row>
    <row r="182" spans="2:2" x14ac:dyDescent="0.25">
      <c r="B182" s="6"/>
    </row>
    <row r="183" spans="2:2" x14ac:dyDescent="0.25">
      <c r="B183" s="6"/>
    </row>
    <row r="184" spans="2:2" x14ac:dyDescent="0.25">
      <c r="B184" s="6"/>
    </row>
    <row r="185" spans="2:2" x14ac:dyDescent="0.25">
      <c r="B185" s="6"/>
    </row>
    <row r="186" spans="2:2" x14ac:dyDescent="0.25">
      <c r="B186" s="6"/>
    </row>
    <row r="187" spans="2:2" x14ac:dyDescent="0.25">
      <c r="B187" s="6"/>
    </row>
    <row r="188" spans="2:2" x14ac:dyDescent="0.25">
      <c r="B188" s="6"/>
    </row>
    <row r="189" spans="2:2" x14ac:dyDescent="0.25">
      <c r="B189" s="6"/>
    </row>
    <row r="190" spans="2:2" x14ac:dyDescent="0.25">
      <c r="B190" s="6"/>
    </row>
    <row r="191" spans="2:2" x14ac:dyDescent="0.25">
      <c r="B191" s="6"/>
    </row>
    <row r="192" spans="2:2" x14ac:dyDescent="0.25">
      <c r="B192" s="6"/>
    </row>
    <row r="193" spans="2:2" x14ac:dyDescent="0.25">
      <c r="B193" s="6"/>
    </row>
    <row r="194" spans="2:2" x14ac:dyDescent="0.25">
      <c r="B194" s="6"/>
    </row>
    <row r="195" spans="2:2" x14ac:dyDescent="0.25">
      <c r="B195" s="6"/>
    </row>
    <row r="196" spans="2:2" x14ac:dyDescent="0.25">
      <c r="B196" s="6"/>
    </row>
    <row r="197" spans="2:2" x14ac:dyDescent="0.25">
      <c r="B197" s="6"/>
    </row>
    <row r="198" spans="2:2" x14ac:dyDescent="0.25">
      <c r="B198" s="6"/>
    </row>
    <row r="199" spans="2:2" x14ac:dyDescent="0.25">
      <c r="B199" s="6"/>
    </row>
    <row r="200" spans="2:2" x14ac:dyDescent="0.25">
      <c r="B200" s="6"/>
    </row>
    <row r="201" spans="2:2" x14ac:dyDescent="0.25">
      <c r="B201" s="6"/>
    </row>
    <row r="202" spans="2:2" x14ac:dyDescent="0.25">
      <c r="B202" s="6"/>
    </row>
    <row r="203" spans="2:2" x14ac:dyDescent="0.25">
      <c r="B203" s="6"/>
    </row>
    <row r="204" spans="2:2" x14ac:dyDescent="0.25">
      <c r="B204" s="6"/>
    </row>
    <row r="205" spans="2:2" x14ac:dyDescent="0.25">
      <c r="B205" s="6"/>
    </row>
    <row r="206" spans="2:2" x14ac:dyDescent="0.25">
      <c r="B206" s="6"/>
    </row>
    <row r="207" spans="2:2" x14ac:dyDescent="0.25">
      <c r="B207" s="6"/>
    </row>
    <row r="208" spans="2:2" x14ac:dyDescent="0.25">
      <c r="B208" s="6"/>
    </row>
    <row r="209" spans="2:2" x14ac:dyDescent="0.25">
      <c r="B209" s="6"/>
    </row>
    <row r="210" spans="2:2" x14ac:dyDescent="0.25">
      <c r="B210" s="6"/>
    </row>
    <row r="211" spans="2:2" x14ac:dyDescent="0.25">
      <c r="B211" s="6"/>
    </row>
    <row r="212" spans="2:2" x14ac:dyDescent="0.25">
      <c r="B212" s="6"/>
    </row>
    <row r="213" spans="2:2" x14ac:dyDescent="0.25">
      <c r="B213" s="6"/>
    </row>
    <row r="214" spans="2:2" x14ac:dyDescent="0.25">
      <c r="B214" s="6"/>
    </row>
    <row r="215" spans="2:2" x14ac:dyDescent="0.25">
      <c r="B215" s="6"/>
    </row>
    <row r="216" spans="2:2" x14ac:dyDescent="0.25">
      <c r="B216" s="6"/>
    </row>
    <row r="217" spans="2:2" x14ac:dyDescent="0.25">
      <c r="B217" s="6"/>
    </row>
    <row r="218" spans="2:2" x14ac:dyDescent="0.25">
      <c r="B218" s="6"/>
    </row>
    <row r="219" spans="2:2" x14ac:dyDescent="0.25">
      <c r="B219" s="6"/>
    </row>
    <row r="220" spans="2:2" x14ac:dyDescent="0.25">
      <c r="B220" s="6"/>
    </row>
    <row r="221" spans="2:2" x14ac:dyDescent="0.25">
      <c r="B221" s="6"/>
    </row>
    <row r="222" spans="2:2" x14ac:dyDescent="0.25">
      <c r="B222" s="6"/>
    </row>
    <row r="223" spans="2:2" x14ac:dyDescent="0.25">
      <c r="B223" s="6"/>
    </row>
    <row r="224" spans="2:2" x14ac:dyDescent="0.25">
      <c r="B224" s="6"/>
    </row>
    <row r="225" spans="2:2" x14ac:dyDescent="0.25">
      <c r="B225" s="6"/>
    </row>
    <row r="226" spans="2:2" x14ac:dyDescent="0.25">
      <c r="B226" s="6"/>
    </row>
    <row r="227" spans="2:2" x14ac:dyDescent="0.25">
      <c r="B227" s="6"/>
    </row>
    <row r="228" spans="2:2" x14ac:dyDescent="0.25">
      <c r="B228" s="6"/>
    </row>
    <row r="229" spans="2:2" x14ac:dyDescent="0.25">
      <c r="B229" s="6"/>
    </row>
    <row r="230" spans="2:2" x14ac:dyDescent="0.25">
      <c r="B230" s="6"/>
    </row>
    <row r="231" spans="2:2" x14ac:dyDescent="0.25">
      <c r="B231" s="6"/>
    </row>
    <row r="232" spans="2:2" x14ac:dyDescent="0.25">
      <c r="B232" s="6"/>
    </row>
    <row r="233" spans="2:2" x14ac:dyDescent="0.25">
      <c r="B233" s="6"/>
    </row>
    <row r="234" spans="2:2" x14ac:dyDescent="0.25">
      <c r="B234" s="6"/>
    </row>
    <row r="235" spans="2:2" x14ac:dyDescent="0.25">
      <c r="B235" s="6"/>
    </row>
    <row r="236" spans="2:2" x14ac:dyDescent="0.25">
      <c r="B236" s="6"/>
    </row>
    <row r="237" spans="2:2" x14ac:dyDescent="0.25">
      <c r="B237" s="6"/>
    </row>
    <row r="238" spans="2:2" x14ac:dyDescent="0.25">
      <c r="B238" s="6"/>
    </row>
    <row r="239" spans="2:2" x14ac:dyDescent="0.25">
      <c r="B239" s="6"/>
    </row>
    <row r="240" spans="2:2" x14ac:dyDescent="0.25">
      <c r="B240" s="6"/>
    </row>
  </sheetData>
  <sheetProtection sheet="1" objects="1" scenarios="1"/>
  <mergeCells count="14">
    <mergeCell ref="C66:F66"/>
    <mergeCell ref="C67:F67"/>
    <mergeCell ref="C6:F6"/>
    <mergeCell ref="C68:F68"/>
    <mergeCell ref="B61:F61"/>
    <mergeCell ref="C62:F62"/>
    <mergeCell ref="C63:F63"/>
    <mergeCell ref="C64:F64"/>
    <mergeCell ref="C65:F65"/>
    <mergeCell ref="B1:F1"/>
    <mergeCell ref="C2:F2"/>
    <mergeCell ref="C3:F3"/>
    <mergeCell ref="C4:F4"/>
    <mergeCell ref="C5:F5"/>
  </mergeCells>
  <phoneticPr fontId="0" type="noConversion"/>
  <pageMargins left="0.35433070866141736" right="0" top="0.98425196850393704" bottom="0.39370078740157483" header="0.51181102362204722" footer="0.51181102362204722"/>
  <pageSetup paperSize="9" orientation="portrait" r:id="rId1"/>
  <headerFooter alignWithMargins="0">
    <oddHeader>&amp;CResults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7"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37</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Jan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F6"/>
    <mergeCell ref="B1:F1"/>
    <mergeCell ref="C2:F2"/>
    <mergeCell ref="C3:F3"/>
    <mergeCell ref="C4:F4"/>
    <mergeCell ref="C5:F5"/>
    <mergeCell ref="C66:F66"/>
    <mergeCell ref="C67:F67"/>
    <mergeCell ref="C7:F7"/>
    <mergeCell ref="C8:F8"/>
    <mergeCell ref="B60:F60"/>
    <mergeCell ref="C61:F61"/>
    <mergeCell ref="C62:F62"/>
    <mergeCell ref="C63:F63"/>
    <mergeCell ref="C64:F64"/>
    <mergeCell ref="C65:F65"/>
    <mergeCell ref="C9:F9"/>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7"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107</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Feb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1"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108</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Mar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3"/>
  <sheetViews>
    <sheetView topLeftCell="A44" zoomScaleNormal="100" workbookViewId="0">
      <selection activeCell="A118" sqref="A118:XFD123"/>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14" ht="15.6" x14ac:dyDescent="0.3">
      <c r="A1" s="52"/>
      <c r="B1" s="208" t="str">
        <f ca="1">OFFSET(ExcelTool!B1,0,0,1,1)</f>
        <v>Audit of PEWS</v>
      </c>
      <c r="C1" s="208"/>
      <c r="D1" s="208"/>
      <c r="E1" s="208"/>
      <c r="F1" s="209"/>
    </row>
    <row r="2" spans="1:14" x14ac:dyDescent="0.25">
      <c r="A2" s="52"/>
      <c r="B2" s="43" t="str">
        <f>ExcelTool!B2</f>
        <v>Hospital</v>
      </c>
      <c r="C2" s="210" t="str">
        <f>ExcelTool!C2</f>
        <v>&lt;enter hospital name&gt;</v>
      </c>
      <c r="D2" s="210"/>
      <c r="E2" s="210"/>
      <c r="F2" s="210"/>
      <c r="G2" s="54"/>
      <c r="H2" s="55"/>
      <c r="J2" s="56"/>
      <c r="K2" s="56"/>
      <c r="L2" s="56"/>
      <c r="M2" s="57"/>
      <c r="N2" s="57"/>
    </row>
    <row r="3" spans="1:14" x14ac:dyDescent="0.25">
      <c r="A3" s="52"/>
      <c r="B3" s="43" t="str">
        <f>ExcelTool!B3</f>
        <v>Ward/ Area</v>
      </c>
      <c r="C3" s="210" t="str">
        <f>ExcelTool!C3</f>
        <v>&lt;enter ward name&gt;</v>
      </c>
      <c r="D3" s="210"/>
      <c r="E3" s="210"/>
      <c r="F3" s="210"/>
      <c r="G3" s="58"/>
      <c r="H3" s="55"/>
      <c r="J3" s="56"/>
      <c r="K3" s="56"/>
      <c r="L3" s="56"/>
      <c r="M3" s="57"/>
      <c r="N3" s="57"/>
    </row>
    <row r="4" spans="1:14" x14ac:dyDescent="0.25">
      <c r="A4" s="52"/>
      <c r="B4" s="43" t="str">
        <f>ExcelTool!B4</f>
        <v>Auditor(s)</v>
      </c>
      <c r="C4" s="210" t="str">
        <f>ExcelTool!C4</f>
        <v>&lt;enter lead auditor name&gt;</v>
      </c>
      <c r="D4" s="210"/>
      <c r="E4" s="210"/>
      <c r="F4" s="210"/>
      <c r="G4" s="56"/>
      <c r="H4" s="56"/>
      <c r="J4" s="56"/>
      <c r="K4" s="56"/>
      <c r="L4" s="56"/>
      <c r="M4" s="57"/>
      <c r="N4" s="57"/>
    </row>
    <row r="5" spans="1:14" x14ac:dyDescent="0.25">
      <c r="A5" s="52"/>
      <c r="B5" s="43" t="str">
        <f>ExcelTool!B5</f>
        <v>Year of Audit</v>
      </c>
      <c r="C5" s="211" t="str">
        <f>ExcelTool!C5</f>
        <v>&lt;&lt;enter year&gt;&gt;</v>
      </c>
      <c r="D5" s="212"/>
      <c r="E5" s="212"/>
      <c r="F5" s="213"/>
      <c r="G5" s="56"/>
      <c r="H5" s="56"/>
      <c r="J5" s="56"/>
      <c r="K5" s="56"/>
      <c r="L5" s="56"/>
      <c r="M5" s="57"/>
      <c r="N5" s="57"/>
    </row>
    <row r="6" spans="1:14" x14ac:dyDescent="0.25">
      <c r="A6" s="52"/>
      <c r="B6" s="43" t="str">
        <f>ExcelTool!B6</f>
        <v>No. in Audit</v>
      </c>
      <c r="C6" s="216">
        <f>ExcelTool!C6</f>
        <v>0</v>
      </c>
      <c r="D6" s="217"/>
      <c r="E6" s="217"/>
      <c r="F6" s="218"/>
      <c r="G6" s="56"/>
      <c r="H6" s="56"/>
      <c r="J6" s="56"/>
      <c r="K6" s="56"/>
      <c r="L6" s="56"/>
      <c r="M6" s="57"/>
      <c r="N6" s="57"/>
    </row>
    <row r="7" spans="1:14" x14ac:dyDescent="0.25">
      <c r="A7" s="52"/>
      <c r="B7" s="43" t="s">
        <v>44</v>
      </c>
      <c r="C7" s="210" t="s">
        <v>46</v>
      </c>
      <c r="D7" s="220"/>
      <c r="E7" s="220"/>
      <c r="F7" s="220"/>
      <c r="G7" s="56"/>
      <c r="H7" s="56"/>
    </row>
    <row r="8" spans="1:14" x14ac:dyDescent="0.25">
      <c r="A8" s="52"/>
      <c r="B8" s="43" t="s">
        <v>27</v>
      </c>
      <c r="C8" s="210">
        <f>COUNTIF(ExcelTool!17:17,Audit)</f>
        <v>0</v>
      </c>
      <c r="D8" s="220"/>
      <c r="E8" s="220"/>
      <c r="F8" s="220"/>
      <c r="G8" s="56"/>
      <c r="H8" s="56"/>
    </row>
    <row r="9" spans="1:14" x14ac:dyDescent="0.25">
      <c r="A9" s="52"/>
      <c r="B9" s="44"/>
      <c r="C9" s="27"/>
      <c r="D9" s="65"/>
      <c r="E9" s="65"/>
      <c r="F9" s="65"/>
      <c r="G9" s="56"/>
      <c r="H9" s="56"/>
    </row>
    <row r="10" spans="1:14" hidden="1" x14ac:dyDescent="0.25">
      <c r="A10" s="52"/>
      <c r="B10" s="44"/>
      <c r="C10" s="27"/>
      <c r="D10" s="65"/>
      <c r="E10" s="65"/>
      <c r="F10" s="65"/>
      <c r="G10" s="56"/>
      <c r="H10" s="56"/>
    </row>
    <row r="11" spans="1:14" hidden="1" x14ac:dyDescent="0.25">
      <c r="A11" s="52"/>
      <c r="B11" s="44"/>
      <c r="C11" s="27"/>
      <c r="D11" s="65"/>
      <c r="E11" s="65"/>
      <c r="F11" s="65"/>
      <c r="G11" s="56"/>
      <c r="H11" s="56"/>
    </row>
    <row r="12" spans="1:14" hidden="1" x14ac:dyDescent="0.25">
      <c r="A12" s="52"/>
      <c r="B12" s="44"/>
      <c r="C12" s="27"/>
      <c r="D12" s="41"/>
      <c r="E12" s="41"/>
      <c r="F12" s="42"/>
      <c r="G12" s="56"/>
      <c r="H12" s="56"/>
    </row>
    <row r="13" spans="1:14" hidden="1" x14ac:dyDescent="0.25">
      <c r="A13" s="52"/>
      <c r="B13" s="44"/>
      <c r="C13" s="27"/>
      <c r="D13" s="41"/>
      <c r="E13" s="41"/>
      <c r="F13" s="42"/>
      <c r="G13" s="56"/>
      <c r="H13" s="56"/>
    </row>
    <row r="14" spans="1:14" x14ac:dyDescent="0.25">
      <c r="A14" s="52"/>
      <c r="B14" s="44"/>
      <c r="C14" s="27"/>
      <c r="D14" s="41"/>
      <c r="E14" s="41"/>
      <c r="F14" s="42"/>
      <c r="G14" s="56"/>
      <c r="H14" s="56"/>
    </row>
    <row r="15" spans="1:14" ht="12.75" customHeight="1" x14ac:dyDescent="0.25">
      <c r="A15" s="52"/>
      <c r="B15" s="45" t="s">
        <v>12</v>
      </c>
      <c r="C15" s="30" t="s">
        <v>2</v>
      </c>
      <c r="D15" s="30" t="s">
        <v>5</v>
      </c>
      <c r="E15" s="30" t="s">
        <v>6</v>
      </c>
      <c r="F15" s="31" t="s">
        <v>3</v>
      </c>
    </row>
    <row r="16" spans="1:14" ht="12.75" customHeight="1" x14ac:dyDescent="0.25">
      <c r="A16" s="52"/>
      <c r="B16" s="46" t="str">
        <f>ExcelTool!B18</f>
        <v xml:space="preserve">Section 1: DOCUMENTATION STANDARDS </v>
      </c>
      <c r="C16" s="30"/>
      <c r="D16" s="30"/>
      <c r="E16" s="30"/>
      <c r="F16" s="31"/>
    </row>
    <row r="17" spans="1:6" x14ac:dyDescent="0.25">
      <c r="A17" s="59">
        <f>ExcelTool!A19</f>
        <v>1</v>
      </c>
      <c r="B17" s="47" t="str">
        <f>ExcelTool!B19</f>
        <v>Correct chart for child's age is used?</v>
      </c>
      <c r="C17" s="32">
        <f>COUNTIFS(ExcelTool!$17:$17,Audit,ExcelTool!19:19,$C$15)</f>
        <v>0</v>
      </c>
      <c r="D17" s="32">
        <f>COUNTIFS(ExcelTool!$17:$17,Audit,ExcelTool!19:19,$D$15)</f>
        <v>0</v>
      </c>
      <c r="E17" s="32">
        <f>COUNTIFS(ExcelTool!$17:$17,Audit,ExcelTool!19:19,$E$15)</f>
        <v>0</v>
      </c>
      <c r="F17" s="33" t="str">
        <f t="shared" ref="F17:F21" si="0">IF(ISERROR(((C17/(No_in_Current_Audit-E17)*100))),"NA",((C17/(No_in_Current_Audit-E17)*100)))</f>
        <v>NA</v>
      </c>
    </row>
    <row r="18" spans="1:6" x14ac:dyDescent="0.25">
      <c r="A18" s="59">
        <f>ExcelTool!A20</f>
        <v>2</v>
      </c>
      <c r="B18" s="47" t="str">
        <f>ExcelTool!B20</f>
        <v>3 addressograph labels per chart</v>
      </c>
      <c r="C18" s="32">
        <f>COUNTIFS(ExcelTool!$17:$17,Audit,ExcelTool!20:20,$C$15)</f>
        <v>0</v>
      </c>
      <c r="D18" s="32">
        <f>COUNTIFS(ExcelTool!$17:$17,Audit,ExcelTool!20:20,$D$15)</f>
        <v>0</v>
      </c>
      <c r="E18" s="32">
        <f>COUNTIFS(ExcelTool!$17:$17,Audit,ExcelTool!20:20,$E$15)</f>
        <v>0</v>
      </c>
      <c r="F18" s="33" t="str">
        <f t="shared" si="0"/>
        <v>NA</v>
      </c>
    </row>
    <row r="19" spans="1:6" ht="12.75" customHeight="1" x14ac:dyDescent="0.25">
      <c r="A19" s="59">
        <f>ExcelTool!A21</f>
        <v>3</v>
      </c>
      <c r="B19" s="47" t="str">
        <f>ExcelTool!B21</f>
        <v xml:space="preserve">Date and time of each observation present and clear </v>
      </c>
      <c r="C19" s="32">
        <f>COUNTIFS(ExcelTool!$17:$17,Audit,ExcelTool!21:21,$C$15)</f>
        <v>0</v>
      </c>
      <c r="D19" s="32">
        <f>COUNTIFS(ExcelTool!$17:$17,Audit,ExcelTool!21:21,$D$15)</f>
        <v>0</v>
      </c>
      <c r="E19" s="32">
        <f>COUNTIFS(ExcelTool!$17:$17,Audit,ExcelTool!21:21,$E$15)</f>
        <v>0</v>
      </c>
      <c r="F19" s="33" t="str">
        <f t="shared" si="0"/>
        <v>NA</v>
      </c>
    </row>
    <row r="20" spans="1:6" x14ac:dyDescent="0.25">
      <c r="A20" s="59">
        <f>ExcelTool!A22</f>
        <v>4</v>
      </c>
      <c r="B20" s="47" t="str">
        <f>ExcelTool!B22</f>
        <v xml:space="preserve">Each entry is signed </v>
      </c>
      <c r="C20" s="32">
        <f>COUNTIFS(ExcelTool!$17:$17,Audit,ExcelTool!22:22,$C$15)</f>
        <v>0</v>
      </c>
      <c r="D20" s="32">
        <f>COUNTIFS(ExcelTool!$17:$17,Audit,ExcelTool!22:22,$D$15)</f>
        <v>0</v>
      </c>
      <c r="E20" s="32">
        <f>COUNTIFS(ExcelTool!$17:$17,Audit,ExcelTool!22:22,$E$15)</f>
        <v>0</v>
      </c>
      <c r="F20" s="33" t="str">
        <f t="shared" si="0"/>
        <v>NA</v>
      </c>
    </row>
    <row r="21" spans="1:6" x14ac:dyDescent="0.25">
      <c r="A21" s="59">
        <f>ExcelTool!A23</f>
        <v>5</v>
      </c>
      <c r="B21" s="47" t="str">
        <f>ExcelTool!B23</f>
        <v>Each entry has NMBI PIN</v>
      </c>
      <c r="C21" s="32">
        <f>COUNTIFS(ExcelTool!$17:$17,Audit,ExcelTool!23:23,$C$15)</f>
        <v>0</v>
      </c>
      <c r="D21" s="32">
        <f>COUNTIFS(ExcelTool!$17:$17,Audit,ExcelTool!23:23,$D$15)</f>
        <v>0</v>
      </c>
      <c r="E21" s="32">
        <f>COUNTIFS(ExcelTool!$17:$17,Audit,ExcelTool!23:23,$E$15)</f>
        <v>0</v>
      </c>
      <c r="F21" s="33" t="str">
        <f t="shared" si="0"/>
        <v>NA</v>
      </c>
    </row>
    <row r="22" spans="1:6" x14ac:dyDescent="0.25">
      <c r="A22" s="59"/>
      <c r="B22" s="48" t="s">
        <v>16</v>
      </c>
      <c r="C22" s="39">
        <f>SUM(C17:C21)</f>
        <v>0</v>
      </c>
      <c r="D22" s="39">
        <f>SUM(D17:D21)</f>
        <v>0</v>
      </c>
      <c r="E22" s="39">
        <f>SUM(E17:E21)</f>
        <v>0</v>
      </c>
      <c r="F22" s="40" t="str">
        <f>IF(ISERROR(((C22/(No_in_Current_Audit*No_of_Questions_Section_1-E22)*100))),"NA",((C22/(No_in_Current_Audit*No_of_Questions_Section_1-E22)*100)))</f>
        <v>NA</v>
      </c>
    </row>
    <row r="23" spans="1:6" x14ac:dyDescent="0.25">
      <c r="A23" s="59"/>
      <c r="B23" s="48" t="str">
        <f>ExcelTool!B25</f>
        <v xml:space="preserve">Section 2: PARAMETERS </v>
      </c>
      <c r="C23" s="39"/>
      <c r="D23" s="39"/>
      <c r="E23" s="39"/>
      <c r="F23" s="40"/>
    </row>
    <row r="24" spans="1:6" x14ac:dyDescent="0.25">
      <c r="A24" s="59">
        <f>ExcelTool!A26</f>
        <v>1</v>
      </c>
      <c r="B24" s="47" t="str">
        <f>ExcelTool!B26</f>
        <v>Concern recorded accurately every time</v>
      </c>
      <c r="C24" s="32">
        <f>COUNTIFS(ExcelTool!$17:$17,Audit,ExcelTool!26:26,$C$15)</f>
        <v>0</v>
      </c>
      <c r="D24" s="32">
        <f>COUNTIFS(ExcelTool!$17:$17,Audit,ExcelTool!26:26,$D$15)</f>
        <v>0</v>
      </c>
      <c r="E24" s="32">
        <f>COUNTIFS(ExcelTool!$17:$17,Audit,ExcelTool!26:26,$E$15)</f>
        <v>0</v>
      </c>
      <c r="F24" s="33" t="str">
        <f t="shared" ref="F24:F25" si="1">IF(ISERROR(((C24/(No_in_Current_Audit-E24)*100))),"NA",((C24/(No_in_Current_Audit-E24)*100)))</f>
        <v>NA</v>
      </c>
    </row>
    <row r="25" spans="1:6" ht="12.75" customHeight="1" x14ac:dyDescent="0.25">
      <c r="A25" s="59">
        <f>ExcelTool!A27</f>
        <v>2</v>
      </c>
      <c r="B25" s="47" t="str">
        <f>ExcelTool!B27</f>
        <v>RR recorded accurately every time</v>
      </c>
      <c r="C25" s="32">
        <f>COUNTIFS(ExcelTool!$17:$17,Audit,ExcelTool!27:27,$C$15)</f>
        <v>0</v>
      </c>
      <c r="D25" s="32">
        <f>COUNTIFS(ExcelTool!$17:$17,Audit,ExcelTool!27:27,$D$15)</f>
        <v>0</v>
      </c>
      <c r="E25" s="32">
        <f>COUNTIFS(ExcelTool!$17:$17,Audit,ExcelTool!27:27,$E$15)</f>
        <v>0</v>
      </c>
      <c r="F25" s="33" t="str">
        <f t="shared" si="1"/>
        <v>NA</v>
      </c>
    </row>
    <row r="26" spans="1:6" ht="12.75" customHeight="1" x14ac:dyDescent="0.25">
      <c r="A26" s="59">
        <f>ExcelTool!A28</f>
        <v>3</v>
      </c>
      <c r="B26" s="47" t="str">
        <f>ExcelTool!B28</f>
        <v>RE recorded accurately every time</v>
      </c>
      <c r="C26" s="32">
        <f>COUNTIFS(ExcelTool!$17:$17,Audit,ExcelTool!28:28,$C$15)</f>
        <v>0</v>
      </c>
      <c r="D26" s="32">
        <f>COUNTIFS(ExcelTool!$17:$17,Audit,ExcelTool!28:28,$D$15)</f>
        <v>0</v>
      </c>
      <c r="E26" s="32">
        <f>COUNTIFS(ExcelTool!$17:$17,Audit,ExcelTool!28:28,$E$15)</f>
        <v>0</v>
      </c>
      <c r="F26" s="33" t="str">
        <f t="shared" ref="F26:F34" si="2">IF(ISERROR(((C26/(No_in_Current_Audit-E26)*100))),"NA",((C26/(No_in_Current_Audit-E26)*100)))</f>
        <v>NA</v>
      </c>
    </row>
    <row r="27" spans="1:6" ht="12.75" customHeight="1" x14ac:dyDescent="0.25">
      <c r="A27" s="59">
        <f>ExcelTool!A29</f>
        <v>4</v>
      </c>
      <c r="B27" s="47" t="str">
        <f>ExcelTool!B29</f>
        <v>O2 recorded accurately every time</v>
      </c>
      <c r="C27" s="32">
        <f>COUNTIFS(ExcelTool!$17:$17,Audit,ExcelTool!29:29,$C$15)</f>
        <v>0</v>
      </c>
      <c r="D27" s="32">
        <f>COUNTIFS(ExcelTool!$17:$17,Audit,ExcelTool!29:29,$D$15)</f>
        <v>0</v>
      </c>
      <c r="E27" s="32">
        <f>COUNTIFS(ExcelTool!$17:$17,Audit,ExcelTool!29:29,$E$15)</f>
        <v>0</v>
      </c>
      <c r="F27" s="33" t="str">
        <f t="shared" si="2"/>
        <v>NA</v>
      </c>
    </row>
    <row r="28" spans="1:6" ht="12.75" customHeight="1" x14ac:dyDescent="0.25">
      <c r="A28" s="59">
        <f>ExcelTool!A30</f>
        <v>5</v>
      </c>
      <c r="B28" s="47" t="str">
        <f>ExcelTool!B30</f>
        <v>HR recorded accurately every time</v>
      </c>
      <c r="C28" s="32">
        <f>COUNTIFS(ExcelTool!$17:$17,Audit,ExcelTool!30:30,$C$15)</f>
        <v>0</v>
      </c>
      <c r="D28" s="32">
        <f>COUNTIFS(ExcelTool!$17:$17,Audit,ExcelTool!30:30,$D$15)</f>
        <v>0</v>
      </c>
      <c r="E28" s="32">
        <f>COUNTIFS(ExcelTool!$17:$17,Audit,ExcelTool!30:30,$E$15)</f>
        <v>0</v>
      </c>
      <c r="F28" s="33" t="str">
        <f t="shared" si="2"/>
        <v>NA</v>
      </c>
    </row>
    <row r="29" spans="1:6" ht="12.75" customHeight="1" x14ac:dyDescent="0.25">
      <c r="A29" s="59">
        <f>ExcelTool!A31</f>
        <v>6</v>
      </c>
      <c r="B29" s="47" t="str">
        <f>ExcelTool!B31</f>
        <v>AVPU recorded accurately every time</v>
      </c>
      <c r="C29" s="32">
        <f>COUNTIFS(ExcelTool!$17:$17,Audit,ExcelTool!31:31,$C$15)</f>
        <v>0</v>
      </c>
      <c r="D29" s="32">
        <f>COUNTIFS(ExcelTool!$17:$17,Audit,ExcelTool!31:31,$D$15)</f>
        <v>0</v>
      </c>
      <c r="E29" s="32">
        <f>COUNTIFS(ExcelTool!$17:$17,Audit,ExcelTool!31:31,$E$15)</f>
        <v>0</v>
      </c>
      <c r="F29" s="33" t="str">
        <f t="shared" si="2"/>
        <v>NA</v>
      </c>
    </row>
    <row r="30" spans="1:6" ht="12.75" customHeight="1" x14ac:dyDescent="0.25">
      <c r="A30" s="59">
        <f>ExcelTool!A32</f>
        <v>7</v>
      </c>
      <c r="B30" s="47" t="str">
        <f>ExcelTool!B32</f>
        <v>SpO2 recorded accurately every time</v>
      </c>
      <c r="C30" s="32">
        <f>COUNTIFS(ExcelTool!$17:$17,Audit,ExcelTool!32:32,$C$15)</f>
        <v>0</v>
      </c>
      <c r="D30" s="32">
        <f>COUNTIFS(ExcelTool!$17:$17,Audit,ExcelTool!32:32,$D$15)</f>
        <v>0</v>
      </c>
      <c r="E30" s="32">
        <f>COUNTIFS(ExcelTool!$17:$17,Audit,ExcelTool!32:32,$E$15)</f>
        <v>0</v>
      </c>
      <c r="F30" s="33" t="str">
        <f t="shared" si="2"/>
        <v>NA</v>
      </c>
    </row>
    <row r="31" spans="1:6" ht="12.75" customHeight="1" x14ac:dyDescent="0.25">
      <c r="A31" s="59">
        <f>ExcelTool!A33</f>
        <v>8</v>
      </c>
      <c r="B31" s="47" t="str">
        <f>ExcelTool!B33</f>
        <v>CRT recorded accurately every time</v>
      </c>
      <c r="C31" s="32">
        <f>COUNTIFS(ExcelTool!$17:$17,Audit,ExcelTool!33:33,$C$15)</f>
        <v>0</v>
      </c>
      <c r="D31" s="32">
        <f>COUNTIFS(ExcelTool!$17:$17,Audit,ExcelTool!33:33,$D$15)</f>
        <v>0</v>
      </c>
      <c r="E31" s="32">
        <f>COUNTIFS(ExcelTool!$17:$17,Audit,ExcelTool!33:33,$E$15)</f>
        <v>0</v>
      </c>
      <c r="F31" s="33" t="str">
        <f t="shared" si="2"/>
        <v>NA</v>
      </c>
    </row>
    <row r="32" spans="1:6" ht="12.75" customHeight="1" x14ac:dyDescent="0.25">
      <c r="A32" s="59">
        <f>ExcelTool!A34</f>
        <v>9</v>
      </c>
      <c r="B32" s="47" t="str">
        <f>ExcelTool!B34</f>
        <v>BP recorded accurately every time</v>
      </c>
      <c r="C32" s="32">
        <f>COUNTIFS(ExcelTool!$17:$17,Audit,ExcelTool!34:34,$C$15)</f>
        <v>0</v>
      </c>
      <c r="D32" s="32">
        <f>COUNTIFS(ExcelTool!$17:$17,Audit,ExcelTool!34:34,$D$15)</f>
        <v>0</v>
      </c>
      <c r="E32" s="32">
        <f>COUNTIFS(ExcelTool!$17:$17,Audit,ExcelTool!34:34,$E$15)</f>
        <v>0</v>
      </c>
      <c r="F32" s="33" t="str">
        <f t="shared" si="2"/>
        <v>NA</v>
      </c>
    </row>
    <row r="33" spans="1:6" ht="12.75" customHeight="1" x14ac:dyDescent="0.25">
      <c r="A33" s="59">
        <f>ExcelTool!A35</f>
        <v>10</v>
      </c>
      <c r="B33" s="47" t="str">
        <f>ExcelTool!B35</f>
        <v>Skin Colour recorded accurately every time</v>
      </c>
      <c r="C33" s="32">
        <f>COUNTIFS(ExcelTool!$17:$17,Audit,ExcelTool!35:35,$C$15)</f>
        <v>0</v>
      </c>
      <c r="D33" s="32">
        <f>COUNTIFS(ExcelTool!$17:$17,Audit,ExcelTool!35:35,$D$15)</f>
        <v>0</v>
      </c>
      <c r="E33" s="32">
        <f>COUNTIFS(ExcelTool!$17:$17,Audit,ExcelTool!35:35,$E$15)</f>
        <v>0</v>
      </c>
      <c r="F33" s="33" t="str">
        <f t="shared" si="2"/>
        <v>NA</v>
      </c>
    </row>
    <row r="34" spans="1:6" ht="12.75" customHeight="1" x14ac:dyDescent="0.25">
      <c r="A34" s="59">
        <f>ExcelTool!A36</f>
        <v>11</v>
      </c>
      <c r="B34" s="47" t="str">
        <f>ExcelTool!B36</f>
        <v>Temp recorded accurately every time</v>
      </c>
      <c r="C34" s="32">
        <f>COUNTIFS(ExcelTool!$17:$17,Audit,ExcelTool!36:36,$C$15)</f>
        <v>0</v>
      </c>
      <c r="D34" s="32">
        <f>COUNTIFS(ExcelTool!$17:$17,Audit,ExcelTool!36:36,$D$15)</f>
        <v>0</v>
      </c>
      <c r="E34" s="32">
        <f>COUNTIFS(ExcelTool!$17:$17,Audit,ExcelTool!36:36,$E$15)</f>
        <v>0</v>
      </c>
      <c r="F34" s="33" t="str">
        <f t="shared" si="2"/>
        <v>NA</v>
      </c>
    </row>
    <row r="35" spans="1:6" x14ac:dyDescent="0.25">
      <c r="A35" s="59"/>
      <c r="B35" s="48" t="s">
        <v>16</v>
      </c>
      <c r="C35" s="39">
        <f>SUM(C24:C34)</f>
        <v>0</v>
      </c>
      <c r="D35" s="39">
        <f>SUM(D24:D25)</f>
        <v>0</v>
      </c>
      <c r="E35" s="39">
        <f>SUM(E24:E25)</f>
        <v>0</v>
      </c>
      <c r="F35" s="40" t="str">
        <f>IF(ISERROR(((C35/(No_in_Current_Audit*No_of_Questions_Section_2-E35)*100))),"NA",((C35/(No_in_Current_Audit*No_of_Questions_Section_2-E35)*100)))</f>
        <v>NA</v>
      </c>
    </row>
    <row r="36" spans="1:6" x14ac:dyDescent="0.25">
      <c r="A36" s="59"/>
      <c r="B36" s="48" t="str">
        <f>ExcelTool!B38</f>
        <v xml:space="preserve">Section 3: SCORING </v>
      </c>
      <c r="C36" s="39"/>
      <c r="D36" s="39"/>
      <c r="E36" s="39"/>
      <c r="F36" s="40"/>
    </row>
    <row r="37" spans="1:6" x14ac:dyDescent="0.25">
      <c r="A37" s="59">
        <f>ExcelTool!A39</f>
        <v>1</v>
      </c>
      <c r="B37" s="47" t="str">
        <f>ExcelTool!B39</f>
        <v xml:space="preserve">Every individual parameter score correct </v>
      </c>
      <c r="C37" s="32">
        <f>COUNTIFS(ExcelTool!$17:$17,Audit,ExcelTool!39:39,$C$15)</f>
        <v>0</v>
      </c>
      <c r="D37" s="32">
        <f>COUNTIFS(ExcelTool!$17:$17,Audit,ExcelTool!39:39,$D$15)</f>
        <v>0</v>
      </c>
      <c r="E37" s="32">
        <f>COUNTIFS(ExcelTool!$17:$17,Audit,ExcelTool!39:39,$E$15)</f>
        <v>0</v>
      </c>
      <c r="F37" s="33" t="str">
        <f t="shared" ref="F37:F38" si="3">IF(ISERROR(((C37/(No_in_Current_Audit-E37)*100))),"NA",((C37/(No_in_Current_Audit-E37)*100)))</f>
        <v>NA</v>
      </c>
    </row>
    <row r="38" spans="1:6" x14ac:dyDescent="0.25">
      <c r="A38" s="59">
        <f>ExcelTool!A40</f>
        <v>2</v>
      </c>
      <c r="B38" s="47" t="str">
        <f>ExcelTool!B40</f>
        <v>Total PEWS Score correct on every entry</v>
      </c>
      <c r="C38" s="32">
        <f>COUNTIFS(ExcelTool!$17:$17,Audit,ExcelTool!40:40,$C$15)</f>
        <v>0</v>
      </c>
      <c r="D38" s="32">
        <f>COUNTIFS(ExcelTool!$17:$17,Audit,ExcelTool!40:40,$D$15)</f>
        <v>0</v>
      </c>
      <c r="E38" s="32">
        <f>COUNTIFS(ExcelTool!$17:$17,Audit,ExcelTool!40:40,$E$15)</f>
        <v>0</v>
      </c>
      <c r="F38" s="33" t="str">
        <f t="shared" si="3"/>
        <v>NA</v>
      </c>
    </row>
    <row r="39" spans="1:6" x14ac:dyDescent="0.25">
      <c r="A39" s="59"/>
      <c r="B39" s="48" t="s">
        <v>16</v>
      </c>
      <c r="C39" s="39">
        <f>SUM(C37:C38)</f>
        <v>0</v>
      </c>
      <c r="D39" s="39">
        <f>SUM(D37:D38)</f>
        <v>0</v>
      </c>
      <c r="E39" s="39">
        <f>SUM(E37:E38)</f>
        <v>0</v>
      </c>
      <c r="F39" s="40" t="str">
        <f>IF(ISERROR(((C39/(No_in_Current_Audit*No_of_Questions_Section_3-E39)*100))),"NA",((C39/(No_in_Current_Audit*No_of_Questions_Section_3-E39)*100)))</f>
        <v>NA</v>
      </c>
    </row>
    <row r="40" spans="1:6" x14ac:dyDescent="0.25">
      <c r="A40" s="59"/>
      <c r="B40" s="48" t="str">
        <f>ExcelTool!B42</f>
        <v>Section 4: ESCALATION</v>
      </c>
      <c r="C40" s="39"/>
      <c r="D40" s="39"/>
      <c r="E40" s="39"/>
      <c r="F40" s="40"/>
    </row>
    <row r="41" spans="1:6" x14ac:dyDescent="0.25">
      <c r="A41" s="59">
        <f>ExcelTool!A43</f>
        <v>1</v>
      </c>
      <c r="B41" s="47" t="str">
        <f>ExcelTool!B43</f>
        <v>Evidence of Nursing Response to triggers</v>
      </c>
      <c r="C41" s="32">
        <f>COUNTIFS(ExcelTool!$17:$17,Audit,ExcelTool!43:43,$C$15)</f>
        <v>0</v>
      </c>
      <c r="D41" s="32">
        <f>COUNTIFS(ExcelTool!$16:$16,Audit,ExcelTool!43:43,$D$15)</f>
        <v>0</v>
      </c>
      <c r="E41" s="32">
        <f>COUNTIFS(ExcelTool!$16:$16,Audit,ExcelTool!43:43,$E$15)</f>
        <v>0</v>
      </c>
      <c r="F41" s="33" t="str">
        <f t="shared" ref="F41:F42" si="4">IF(ISERROR(((C41/(No_in_Current_Audit-E41)*100))),"NA",((C41/(No_in_Current_Audit-E41)*100)))</f>
        <v>NA</v>
      </c>
    </row>
    <row r="42" spans="1:6" ht="26.4" x14ac:dyDescent="0.25">
      <c r="A42" s="59">
        <f>ExcelTool!A44</f>
        <v>2</v>
      </c>
      <c r="B42" s="47" t="str">
        <f>ExcelTool!B44</f>
        <v>Evidence of Medical Response to requested action or review</v>
      </c>
      <c r="C42" s="32">
        <f>COUNTIFS(ExcelTool!$17:$17,Audit,ExcelTool!44:44,$C$15)</f>
        <v>0</v>
      </c>
      <c r="D42" s="32">
        <f>COUNTIFS(ExcelTool!$16:$16,Audit,ExcelTool!44:44,$D$15)</f>
        <v>0</v>
      </c>
      <c r="E42" s="32">
        <f>COUNTIFS(ExcelTool!$16:$16,Audit,ExcelTool!44:44,$E$15)</f>
        <v>0</v>
      </c>
      <c r="F42" s="33" t="str">
        <f t="shared" si="4"/>
        <v>NA</v>
      </c>
    </row>
    <row r="43" spans="1:6" x14ac:dyDescent="0.25">
      <c r="A43" s="59"/>
      <c r="B43" s="48" t="s">
        <v>16</v>
      </c>
      <c r="C43" s="39">
        <f>SUM(C41:C42)</f>
        <v>0</v>
      </c>
      <c r="D43" s="39">
        <f>SUM(D41:D42)</f>
        <v>0</v>
      </c>
      <c r="E43" s="39">
        <f>SUM(E41:E42)</f>
        <v>0</v>
      </c>
      <c r="F43" s="40" t="str">
        <f>IF(ISERROR(((C43/(No_in_Current_Audit*No_of_Questions_Section_4-E43)*100))),"NA",((C43/(No_in_Current_Audit*No_of_Questions_Section_4-E43)*100)))</f>
        <v>NA</v>
      </c>
    </row>
    <row r="44" spans="1:6" x14ac:dyDescent="0.25">
      <c r="A44" s="59"/>
      <c r="B44" s="48" t="str">
        <f>ExcelTool!B46</f>
        <v>Section 5: VARIANCES (PA or MES)</v>
      </c>
      <c r="C44" s="39"/>
      <c r="D44" s="39"/>
      <c r="E44" s="39"/>
      <c r="F44" s="40"/>
    </row>
    <row r="45" spans="1:6" x14ac:dyDescent="0.25">
      <c r="A45" s="59">
        <f>ExcelTool!A47</f>
        <v>1</v>
      </c>
      <c r="B45" s="47" t="str">
        <f>ExcelTool!B47</f>
        <v>Does the PA have a date/ time?</v>
      </c>
      <c r="C45" s="32">
        <f>COUNTIFS(ExcelTool!$17:$17,Audit,ExcelTool!47:47,$C$15)</f>
        <v>0</v>
      </c>
      <c r="D45" s="32">
        <f>COUNTIFS(ExcelTool!$17:$17,Audit,ExcelTool!47:47,$D$15)</f>
        <v>0</v>
      </c>
      <c r="E45" s="32">
        <f>COUNTIFS(ExcelTool!$17:$17,Audit,ExcelTool!47:47,$E$15)</f>
        <v>0</v>
      </c>
      <c r="F45" s="33" t="str">
        <f t="shared" ref="F45:F46" si="5">IF(ISERROR(((C45/(No_in_Current_Audit-E45)*100))),"NA",((C45/(No_in_Current_Audit-E45)*100)))</f>
        <v>NA</v>
      </c>
    </row>
    <row r="46" spans="1:6" x14ac:dyDescent="0.25">
      <c r="A46" s="59">
        <f>ExcelTool!A48</f>
        <v>2</v>
      </c>
      <c r="B46" s="47" t="str">
        <f>ExcelTool!B48</f>
        <v>Does the PA contain clinical parameters?</v>
      </c>
      <c r="C46" s="32">
        <f>COUNTIFS(ExcelTool!$17:$17,Audit,ExcelTool!48:48,$C$15)</f>
        <v>0</v>
      </c>
      <c r="D46" s="32">
        <f>COUNTIFS(ExcelTool!$17:$17,Audit,ExcelTool!48:48,$D$15)</f>
        <v>0</v>
      </c>
      <c r="E46" s="32">
        <f>COUNTIFS(ExcelTool!$17:$17,Audit,ExcelTool!48:48,$E$15)</f>
        <v>0</v>
      </c>
      <c r="F46" s="33" t="str">
        <f t="shared" si="5"/>
        <v>NA</v>
      </c>
    </row>
    <row r="47" spans="1:6" x14ac:dyDescent="0.25">
      <c r="A47" s="59">
        <f>ExcelTool!A49</f>
        <v>3</v>
      </c>
      <c r="B47" s="47" t="str">
        <f>ExcelTool!B49</f>
        <v>Does the PA contain new acceptable range?</v>
      </c>
      <c r="C47" s="32">
        <f>COUNTIFS(ExcelTool!$17:$17,Audit,ExcelTool!49:49,$C$15)</f>
        <v>0</v>
      </c>
      <c r="D47" s="32">
        <f>COUNTIFS(ExcelTool!$17:$17,Audit,ExcelTool!49:49,$D$15)</f>
        <v>0</v>
      </c>
      <c r="E47" s="32">
        <f>COUNTIFS(ExcelTool!$17:$17,Audit,ExcelTool!49:49,$E$15)</f>
        <v>0</v>
      </c>
      <c r="F47" s="33" t="str">
        <f t="shared" ref="F47:F54" si="6">IF(ISERROR(((C47/(No_in_Current_Audit-E47)*100))),"NA",((C47/(No_in_Current_Audit-E47)*100)))</f>
        <v>NA</v>
      </c>
    </row>
    <row r="48" spans="1:6" x14ac:dyDescent="0.25">
      <c r="A48" s="59">
        <f>ExcelTool!A50</f>
        <v>4</v>
      </c>
      <c r="B48" s="47" t="str">
        <f>ExcelTool!B50</f>
        <v>Does the PA contain next medical review?</v>
      </c>
      <c r="C48" s="32">
        <f>COUNTIFS(ExcelTool!$17:$17,Audit,ExcelTool!50:50,$C$15)</f>
        <v>0</v>
      </c>
      <c r="D48" s="32">
        <f>COUNTIFS(ExcelTool!$17:$17,Audit,ExcelTool!50:50,$D$15)</f>
        <v>0</v>
      </c>
      <c r="E48" s="32">
        <f>COUNTIFS(ExcelTool!$17:$17,Audit,ExcelTool!50:50,$E$15)</f>
        <v>0</v>
      </c>
      <c r="F48" s="33" t="str">
        <f t="shared" si="6"/>
        <v>NA</v>
      </c>
    </row>
    <row r="49" spans="1:6" ht="26.4" x14ac:dyDescent="0.25">
      <c r="A49" s="59">
        <f>ExcelTool!A51</f>
        <v>5</v>
      </c>
      <c r="B49" s="47" t="str">
        <f>ExcelTool!B51</f>
        <v>Does the PA contain Doctor signature, print name / MCRN?</v>
      </c>
      <c r="C49" s="32">
        <f>COUNTIFS(ExcelTool!$17:$17,Audit,ExcelTool!51:51,$C$15)</f>
        <v>0</v>
      </c>
      <c r="D49" s="32">
        <f>COUNTIFS(ExcelTool!$17:$17,Audit,ExcelTool!51:51,$D$15)</f>
        <v>0</v>
      </c>
      <c r="E49" s="32">
        <f>COUNTIFS(ExcelTool!$17:$17,Audit,ExcelTool!51:51,$E$15)</f>
        <v>0</v>
      </c>
      <c r="F49" s="33" t="str">
        <f t="shared" si="6"/>
        <v>NA</v>
      </c>
    </row>
    <row r="50" spans="1:6" x14ac:dyDescent="0.25">
      <c r="A50" s="59">
        <f>ExcelTool!A52</f>
        <v>6</v>
      </c>
      <c r="B50" s="47" t="str">
        <f>ExcelTool!B52</f>
        <v>Does the MEA have a date/ time?</v>
      </c>
      <c r="C50" s="32">
        <f>COUNTIFS(ExcelTool!$17:$17,Audit,ExcelTool!52:52,$C$15)</f>
        <v>0</v>
      </c>
      <c r="D50" s="32">
        <f>COUNTIFS(ExcelTool!$17:$17,Audit,ExcelTool!52:52,$D$15)</f>
        <v>0</v>
      </c>
      <c r="E50" s="32">
        <f>COUNTIFS(ExcelTool!$17:$17,Audit,ExcelTool!52:52,$E$15)</f>
        <v>0</v>
      </c>
      <c r="F50" s="33" t="str">
        <f t="shared" si="6"/>
        <v>NA</v>
      </c>
    </row>
    <row r="51" spans="1:6" x14ac:dyDescent="0.25">
      <c r="A51" s="59">
        <f>ExcelTool!A53</f>
        <v>7</v>
      </c>
      <c r="B51" s="47" t="str">
        <f>ExcelTool!B53</f>
        <v>Does the MEA contain clinical impression?</v>
      </c>
      <c r="C51" s="32">
        <f>COUNTIFS(ExcelTool!$17:$17,Audit,ExcelTool!53:53,$C$15)</f>
        <v>0</v>
      </c>
      <c r="D51" s="32">
        <f>COUNTIFS(ExcelTool!$17:$17,Audit,ExcelTool!53:53,$D$15)</f>
        <v>0</v>
      </c>
      <c r="E51" s="32">
        <f>COUNTIFS(ExcelTool!$17:$17,Audit,ExcelTool!53:53,$E$15)</f>
        <v>0</v>
      </c>
      <c r="F51" s="33" t="str">
        <f t="shared" si="6"/>
        <v>NA</v>
      </c>
    </row>
    <row r="52" spans="1:6" ht="26.4" x14ac:dyDescent="0.25">
      <c r="A52" s="59">
        <f>ExcelTool!A54</f>
        <v>8</v>
      </c>
      <c r="B52" s="47" t="str">
        <f>ExcelTool!B54</f>
        <v>Does the MEA contain acceptable parameter range(s)?</v>
      </c>
      <c r="C52" s="32">
        <f>COUNTIFS(ExcelTool!$17:$17,Audit,ExcelTool!54:54,$C$15)</f>
        <v>0</v>
      </c>
      <c r="D52" s="32">
        <f>COUNTIFS(ExcelTool!$17:$17,Audit,ExcelTool!54:54,$D$15)</f>
        <v>0</v>
      </c>
      <c r="E52" s="32">
        <f>COUNTIFS(ExcelTool!$17:$17,Audit,ExcelTool!54:54,$E$15)</f>
        <v>0</v>
      </c>
      <c r="F52" s="33" t="str">
        <f t="shared" si="6"/>
        <v>NA</v>
      </c>
    </row>
    <row r="53" spans="1:6" x14ac:dyDescent="0.25">
      <c r="A53" s="59">
        <f>ExcelTool!A55</f>
        <v>9</v>
      </c>
      <c r="B53" s="47" t="str">
        <f>ExcelTool!B55</f>
        <v>Does the MEA contain next medical review?</v>
      </c>
      <c r="C53" s="32">
        <f>COUNTIFS(ExcelTool!$17:$17,Audit,ExcelTool!55:55,$C$15)</f>
        <v>0</v>
      </c>
      <c r="D53" s="32">
        <f>COUNTIFS(ExcelTool!$17:$17,Audit,ExcelTool!55:55,$D$15)</f>
        <v>0</v>
      </c>
      <c r="E53" s="32">
        <f>COUNTIFS(ExcelTool!$17:$17,Audit,ExcelTool!55:55,$E$15)</f>
        <v>0</v>
      </c>
      <c r="F53" s="33" t="str">
        <f t="shared" si="6"/>
        <v>NA</v>
      </c>
    </row>
    <row r="54" spans="1:6" ht="26.4" x14ac:dyDescent="0.25">
      <c r="A54" s="59">
        <f>ExcelTool!A56</f>
        <v>10</v>
      </c>
      <c r="B54" s="47" t="str">
        <f>ExcelTool!B56</f>
        <v>Does the MEA contain Doctor signature, print name / MCRN?</v>
      </c>
      <c r="C54" s="32">
        <f>COUNTIFS(ExcelTool!$17:$17,Audit,ExcelTool!56:56,$C$15)</f>
        <v>0</v>
      </c>
      <c r="D54" s="32">
        <f>COUNTIFS(ExcelTool!$17:$17,Audit,ExcelTool!56:56,$D$15)</f>
        <v>0</v>
      </c>
      <c r="E54" s="32">
        <f>COUNTIFS(ExcelTool!$17:$17,Audit,ExcelTool!56:56,$E$15)</f>
        <v>0</v>
      </c>
      <c r="F54" s="33" t="str">
        <f t="shared" si="6"/>
        <v>NA</v>
      </c>
    </row>
    <row r="55" spans="1:6" x14ac:dyDescent="0.25">
      <c r="A55" s="59"/>
      <c r="B55" s="48" t="s">
        <v>16</v>
      </c>
      <c r="C55" s="39">
        <f>SUM(C45:C54)</f>
        <v>0</v>
      </c>
      <c r="D55" s="39">
        <f t="shared" ref="D55:E55" si="7">SUM(D45:D54)</f>
        <v>0</v>
      </c>
      <c r="E55" s="39">
        <f t="shared" si="7"/>
        <v>0</v>
      </c>
      <c r="F55" s="40" t="str">
        <f>IF(ISERROR(((C55/(No_in_Current_Audit*No_of_Questions_Section_5-E55)*100))),"NA",((C55/(No_in_Current_Audit*No_of_Questions_Section_5-E55)*100)))</f>
        <v>NA</v>
      </c>
    </row>
    <row r="56" spans="1:6" x14ac:dyDescent="0.25">
      <c r="A56" s="59"/>
      <c r="B56" s="61" t="s">
        <v>23</v>
      </c>
      <c r="C56" s="60">
        <f>SUM(C22,C35,C39,C43,C55)</f>
        <v>0</v>
      </c>
      <c r="D56" s="60">
        <f t="shared" ref="D56:E56" si="8">SUM(D22,D35,D39,D43,D55)</f>
        <v>0</v>
      </c>
      <c r="E56" s="60">
        <f t="shared" si="8"/>
        <v>0</v>
      </c>
      <c r="F56" s="40" t="str">
        <f>IF(ISERROR(((C56/(No_in_Current_Audit*No._of_Questions-E56)*100))),"NA",((C56/(No_in_Current_Audit*No._of_Questions-E56)*100)))</f>
        <v>NA</v>
      </c>
    </row>
    <row r="58" spans="1:6" x14ac:dyDescent="0.25">
      <c r="B58" s="221" t="s">
        <v>25</v>
      </c>
      <c r="C58" s="221"/>
      <c r="D58" s="221"/>
      <c r="E58" s="221"/>
      <c r="F58" s="221"/>
    </row>
    <row r="59" spans="1:6" x14ac:dyDescent="0.25">
      <c r="B59" s="63" t="s">
        <v>24</v>
      </c>
      <c r="C59" s="221" t="s">
        <v>3</v>
      </c>
      <c r="D59" s="221"/>
      <c r="E59" s="221"/>
      <c r="F59" s="221"/>
    </row>
    <row r="60" spans="1:6" x14ac:dyDescent="0.25">
      <c r="B60" s="50" t="s">
        <v>116</v>
      </c>
      <c r="C60" s="214" t="str">
        <f>F22</f>
        <v>NA</v>
      </c>
      <c r="D60" s="215"/>
      <c r="E60" s="215"/>
      <c r="F60" s="215"/>
    </row>
    <row r="61" spans="1:6" x14ac:dyDescent="0.25">
      <c r="B61" s="50" t="s">
        <v>117</v>
      </c>
      <c r="C61" s="214" t="str">
        <f>F35</f>
        <v>NA</v>
      </c>
      <c r="D61" s="215"/>
      <c r="E61" s="215"/>
      <c r="F61" s="215"/>
    </row>
    <row r="62" spans="1:6" x14ac:dyDescent="0.25">
      <c r="B62" s="50" t="s">
        <v>118</v>
      </c>
      <c r="C62" s="214" t="str">
        <f>F39</f>
        <v>NA</v>
      </c>
      <c r="D62" s="215"/>
      <c r="E62" s="215"/>
      <c r="F62" s="215"/>
    </row>
    <row r="63" spans="1:6" x14ac:dyDescent="0.25">
      <c r="B63" s="50" t="s">
        <v>119</v>
      </c>
      <c r="C63" s="214" t="str">
        <f>F43</f>
        <v>NA</v>
      </c>
      <c r="D63" s="215"/>
      <c r="E63" s="215"/>
      <c r="F63" s="215"/>
    </row>
    <row r="64" spans="1:6" x14ac:dyDescent="0.25">
      <c r="B64" s="50" t="s">
        <v>120</v>
      </c>
      <c r="C64" s="214" t="str">
        <f>F55</f>
        <v>NA</v>
      </c>
      <c r="D64" s="215"/>
      <c r="E64" s="215"/>
      <c r="F64" s="215"/>
    </row>
    <row r="65" spans="2:6" x14ac:dyDescent="0.25">
      <c r="B65" s="50" t="s">
        <v>23</v>
      </c>
      <c r="C65" s="214" t="str">
        <f>F56</f>
        <v>NA</v>
      </c>
      <c r="D65" s="215"/>
      <c r="E65" s="215"/>
      <c r="F65" s="215"/>
    </row>
    <row r="118" spans="2:7" x14ac:dyDescent="0.25">
      <c r="B118" s="53"/>
      <c r="C118" s="56"/>
      <c r="D118" s="56"/>
      <c r="E118" s="56"/>
      <c r="F118" s="57"/>
      <c r="G118" s="57"/>
    </row>
    <row r="119" spans="2:7" x14ac:dyDescent="0.25">
      <c r="B119" s="53"/>
      <c r="C119" s="56"/>
      <c r="D119" s="56"/>
      <c r="E119" s="56"/>
      <c r="F119" s="57"/>
      <c r="G119" s="57"/>
    </row>
    <row r="120" spans="2:7" x14ac:dyDescent="0.25">
      <c r="B120" s="53"/>
    </row>
    <row r="121" spans="2:7" x14ac:dyDescent="0.25">
      <c r="B121" s="53"/>
    </row>
    <row r="122" spans="2:7" x14ac:dyDescent="0.25">
      <c r="B122" s="53"/>
    </row>
    <row r="123" spans="2:7" x14ac:dyDescent="0.25">
      <c r="B123" s="53"/>
    </row>
    <row r="124" spans="2:7" x14ac:dyDescent="0.25">
      <c r="B124" s="53"/>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row r="250" spans="2:2" x14ac:dyDescent="0.25">
      <c r="B250" s="53"/>
    </row>
    <row r="251" spans="2:2" x14ac:dyDescent="0.25">
      <c r="B251" s="53"/>
    </row>
    <row r="252" spans="2:2" x14ac:dyDescent="0.25">
      <c r="B252" s="53"/>
    </row>
    <row r="253" spans="2:2" x14ac:dyDescent="0.25">
      <c r="B253" s="53"/>
    </row>
  </sheetData>
  <sheetProtection sheet="1" objects="1" scenarios="1"/>
  <mergeCells count="16">
    <mergeCell ref="B1:F1"/>
    <mergeCell ref="C2:F2"/>
    <mergeCell ref="C3:F3"/>
    <mergeCell ref="C4:F4"/>
    <mergeCell ref="C5:F5"/>
    <mergeCell ref="C6:F6"/>
    <mergeCell ref="C65:F65"/>
    <mergeCell ref="C7:F7"/>
    <mergeCell ref="C8:F8"/>
    <mergeCell ref="B58:F58"/>
    <mergeCell ref="C59:F59"/>
    <mergeCell ref="C60:F60"/>
    <mergeCell ref="C61:F61"/>
    <mergeCell ref="C62:F62"/>
    <mergeCell ref="C63:F63"/>
    <mergeCell ref="C64:F64"/>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49"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109</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Apr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08"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106</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May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20"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105</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Jun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3"/>
  <sheetViews>
    <sheetView topLeftCell="A44" zoomScaleNormal="100" workbookViewId="0">
      <selection activeCell="C8" sqref="C8:F8"/>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14" ht="15.6" x14ac:dyDescent="0.3">
      <c r="A1" s="52"/>
      <c r="B1" s="208" t="str">
        <f ca="1">OFFSET(ExcelTool!B1,0,0,1,1)</f>
        <v>Audit of PEWS</v>
      </c>
      <c r="C1" s="208"/>
      <c r="D1" s="208"/>
      <c r="E1" s="208"/>
      <c r="F1" s="209"/>
    </row>
    <row r="2" spans="1:14" x14ac:dyDescent="0.25">
      <c r="A2" s="52"/>
      <c r="B2" s="43" t="str">
        <f>ExcelTool!B2</f>
        <v>Hospital</v>
      </c>
      <c r="C2" s="210" t="str">
        <f>ExcelTool!C2</f>
        <v>&lt;enter hospital name&gt;</v>
      </c>
      <c r="D2" s="210"/>
      <c r="E2" s="210"/>
      <c r="F2" s="210"/>
      <c r="G2" s="54"/>
      <c r="H2" s="55"/>
      <c r="J2" s="56"/>
      <c r="K2" s="56"/>
      <c r="L2" s="56"/>
      <c r="M2" s="57"/>
      <c r="N2" s="57"/>
    </row>
    <row r="3" spans="1:14" x14ac:dyDescent="0.25">
      <c r="A3" s="52"/>
      <c r="B3" s="43" t="str">
        <f>ExcelTool!B3</f>
        <v>Ward/ Area</v>
      </c>
      <c r="C3" s="210" t="str">
        <f>ExcelTool!C3</f>
        <v>&lt;enter ward name&gt;</v>
      </c>
      <c r="D3" s="210"/>
      <c r="E3" s="210"/>
      <c r="F3" s="210"/>
      <c r="G3" s="58"/>
      <c r="H3" s="55"/>
      <c r="J3" s="56"/>
      <c r="K3" s="56"/>
      <c r="L3" s="56"/>
      <c r="M3" s="57"/>
      <c r="N3" s="57"/>
    </row>
    <row r="4" spans="1:14" x14ac:dyDescent="0.25">
      <c r="A4" s="52"/>
      <c r="B4" s="43" t="str">
        <f>ExcelTool!B4</f>
        <v>Auditor(s)</v>
      </c>
      <c r="C4" s="210" t="str">
        <f>ExcelTool!C4</f>
        <v>&lt;enter lead auditor name&gt;</v>
      </c>
      <c r="D4" s="210"/>
      <c r="E4" s="210"/>
      <c r="F4" s="210"/>
      <c r="G4" s="56"/>
      <c r="H4" s="56"/>
      <c r="J4" s="56"/>
      <c r="K4" s="56"/>
      <c r="L4" s="56"/>
      <c r="M4" s="57"/>
      <c r="N4" s="57"/>
    </row>
    <row r="5" spans="1:14" x14ac:dyDescent="0.25">
      <c r="A5" s="52"/>
      <c r="B5" s="43" t="str">
        <f>ExcelTool!B5</f>
        <v>Year of Audit</v>
      </c>
      <c r="C5" s="211" t="str">
        <f>ExcelTool!C5</f>
        <v>&lt;&lt;enter year&gt;&gt;</v>
      </c>
      <c r="D5" s="212"/>
      <c r="E5" s="212"/>
      <c r="F5" s="213"/>
      <c r="G5" s="56"/>
      <c r="H5" s="56"/>
      <c r="J5" s="56"/>
      <c r="K5" s="56"/>
      <c r="L5" s="56"/>
      <c r="M5" s="57"/>
      <c r="N5" s="57"/>
    </row>
    <row r="6" spans="1:14" x14ac:dyDescent="0.25">
      <c r="A6" s="52"/>
      <c r="B6" s="43" t="str">
        <f>ExcelTool!B6</f>
        <v>No. in Audit</v>
      </c>
      <c r="C6" s="216">
        <f>ExcelTool!C6</f>
        <v>0</v>
      </c>
      <c r="D6" s="217"/>
      <c r="E6" s="217"/>
      <c r="F6" s="218"/>
      <c r="G6" s="56"/>
      <c r="H6" s="56"/>
      <c r="J6" s="56"/>
      <c r="K6" s="56"/>
      <c r="L6" s="56"/>
      <c r="M6" s="57"/>
      <c r="N6" s="57"/>
    </row>
    <row r="7" spans="1:14" x14ac:dyDescent="0.25">
      <c r="A7" s="52"/>
      <c r="B7" s="43" t="s">
        <v>44</v>
      </c>
      <c r="C7" s="210" t="s">
        <v>47</v>
      </c>
      <c r="D7" s="220"/>
      <c r="E7" s="220"/>
      <c r="F7" s="220"/>
      <c r="G7" s="56"/>
      <c r="H7" s="56"/>
    </row>
    <row r="8" spans="1:14" x14ac:dyDescent="0.25">
      <c r="A8" s="52"/>
      <c r="B8" s="43" t="s">
        <v>27</v>
      </c>
      <c r="C8" s="210">
        <f>COUNTIF(ExcelTool!17:17,Audit)</f>
        <v>0</v>
      </c>
      <c r="D8" s="220"/>
      <c r="E8" s="220"/>
      <c r="F8" s="220"/>
      <c r="G8" s="56"/>
      <c r="H8" s="56"/>
    </row>
    <row r="9" spans="1:14" x14ac:dyDescent="0.25">
      <c r="A9" s="52"/>
      <c r="B9" s="44"/>
      <c r="C9" s="27"/>
      <c r="D9" s="65"/>
      <c r="E9" s="65"/>
      <c r="F9" s="65"/>
      <c r="G9" s="56"/>
      <c r="H9" s="56"/>
    </row>
    <row r="10" spans="1:14" hidden="1" x14ac:dyDescent="0.25">
      <c r="A10" s="52"/>
      <c r="B10" s="44"/>
      <c r="C10" s="27"/>
      <c r="D10" s="65"/>
      <c r="E10" s="65"/>
      <c r="F10" s="65"/>
      <c r="G10" s="56"/>
      <c r="H10" s="56"/>
    </row>
    <row r="11" spans="1:14" hidden="1" x14ac:dyDescent="0.25">
      <c r="A11" s="52"/>
      <c r="B11" s="44"/>
      <c r="C11" s="27"/>
      <c r="D11" s="65"/>
      <c r="E11" s="65"/>
      <c r="F11" s="65"/>
      <c r="G11" s="56"/>
      <c r="H11" s="56"/>
    </row>
    <row r="12" spans="1:14" hidden="1" x14ac:dyDescent="0.25">
      <c r="A12" s="52"/>
      <c r="B12" s="44"/>
      <c r="C12" s="27"/>
      <c r="D12" s="41"/>
      <c r="E12" s="41"/>
      <c r="F12" s="42"/>
      <c r="G12" s="56"/>
      <c r="H12" s="56"/>
    </row>
    <row r="13" spans="1:14" hidden="1" x14ac:dyDescent="0.25">
      <c r="A13" s="52"/>
      <c r="B13" s="44"/>
      <c r="C13" s="27"/>
      <c r="D13" s="41"/>
      <c r="E13" s="41"/>
      <c r="F13" s="42"/>
      <c r="G13" s="56"/>
      <c r="H13" s="56"/>
    </row>
    <row r="14" spans="1:14" x14ac:dyDescent="0.25">
      <c r="A14" s="52"/>
      <c r="B14" s="44"/>
      <c r="C14" s="27"/>
      <c r="D14" s="41"/>
      <c r="E14" s="41"/>
      <c r="F14" s="42"/>
      <c r="G14" s="56"/>
      <c r="H14" s="56"/>
    </row>
    <row r="15" spans="1:14" ht="12.75" customHeight="1" x14ac:dyDescent="0.25">
      <c r="A15" s="52"/>
      <c r="B15" s="45" t="s">
        <v>12</v>
      </c>
      <c r="C15" s="30" t="s">
        <v>2</v>
      </c>
      <c r="D15" s="30" t="s">
        <v>5</v>
      </c>
      <c r="E15" s="30" t="s">
        <v>6</v>
      </c>
      <c r="F15" s="31" t="s">
        <v>3</v>
      </c>
    </row>
    <row r="16" spans="1:14" ht="12.75" customHeight="1" x14ac:dyDescent="0.25">
      <c r="A16" s="52"/>
      <c r="B16" s="46" t="str">
        <f>ExcelTool!B18</f>
        <v xml:space="preserve">Section 1: DOCUMENTATION STANDARDS </v>
      </c>
      <c r="C16" s="30"/>
      <c r="D16" s="30"/>
      <c r="E16" s="30"/>
      <c r="F16" s="31"/>
    </row>
    <row r="17" spans="1:6" x14ac:dyDescent="0.25">
      <c r="A17" s="59">
        <f>ExcelTool!A19</f>
        <v>1</v>
      </c>
      <c r="B17" s="47" t="str">
        <f>ExcelTool!B19</f>
        <v>Correct chart for child's age is used?</v>
      </c>
      <c r="C17" s="32">
        <f>COUNTIFS(ExcelTool!$17:$17,Audit,ExcelTool!19:19,$C$15)</f>
        <v>0</v>
      </c>
      <c r="D17" s="32">
        <f>COUNTIFS(ExcelTool!$17:$17,Audit,ExcelTool!19:19,$D$15)</f>
        <v>0</v>
      </c>
      <c r="E17" s="32">
        <f>COUNTIFS(ExcelTool!$17:$17,Audit,ExcelTool!19:19,$E$15)</f>
        <v>0</v>
      </c>
      <c r="F17" s="33" t="str">
        <f t="shared" ref="F17:F21" si="0">IF(ISERROR(((C17/(No_in_Current_Audit-E17)*100))),"NA",((C17/(No_in_Current_Audit-E17)*100)))</f>
        <v>NA</v>
      </c>
    </row>
    <row r="18" spans="1:6" x14ac:dyDescent="0.25">
      <c r="A18" s="59">
        <f>ExcelTool!A20</f>
        <v>2</v>
      </c>
      <c r="B18" s="47" t="str">
        <f>ExcelTool!B20</f>
        <v>3 addressograph labels per chart</v>
      </c>
      <c r="C18" s="32">
        <f>COUNTIFS(ExcelTool!$17:$17,Audit,ExcelTool!20:20,$C$15)</f>
        <v>0</v>
      </c>
      <c r="D18" s="32">
        <f>COUNTIFS(ExcelTool!$17:$17,Audit,ExcelTool!20:20,$D$15)</f>
        <v>0</v>
      </c>
      <c r="E18" s="32">
        <f>COUNTIFS(ExcelTool!$17:$17,Audit,ExcelTool!20:20,$E$15)</f>
        <v>0</v>
      </c>
      <c r="F18" s="33" t="str">
        <f t="shared" si="0"/>
        <v>NA</v>
      </c>
    </row>
    <row r="19" spans="1:6" ht="12.75" customHeight="1" x14ac:dyDescent="0.25">
      <c r="A19" s="59">
        <f>ExcelTool!A21</f>
        <v>3</v>
      </c>
      <c r="B19" s="47" t="str">
        <f>ExcelTool!B21</f>
        <v xml:space="preserve">Date and time of each observation present and clear </v>
      </c>
      <c r="C19" s="32">
        <f>COUNTIFS(ExcelTool!$17:$17,Audit,ExcelTool!21:21,$C$15)</f>
        <v>0</v>
      </c>
      <c r="D19" s="32">
        <f>COUNTIFS(ExcelTool!$17:$17,Audit,ExcelTool!21:21,$D$15)</f>
        <v>0</v>
      </c>
      <c r="E19" s="32">
        <f>COUNTIFS(ExcelTool!$17:$17,Audit,ExcelTool!21:21,$E$15)</f>
        <v>0</v>
      </c>
      <c r="F19" s="33" t="str">
        <f t="shared" si="0"/>
        <v>NA</v>
      </c>
    </row>
    <row r="20" spans="1:6" x14ac:dyDescent="0.25">
      <c r="A20" s="59">
        <f>ExcelTool!A22</f>
        <v>4</v>
      </c>
      <c r="B20" s="47" t="str">
        <f>ExcelTool!B22</f>
        <v xml:space="preserve">Each entry is signed </v>
      </c>
      <c r="C20" s="32">
        <f>COUNTIFS(ExcelTool!$17:$17,Audit,ExcelTool!22:22,$C$15)</f>
        <v>0</v>
      </c>
      <c r="D20" s="32">
        <f>COUNTIFS(ExcelTool!$17:$17,Audit,ExcelTool!22:22,$D$15)</f>
        <v>0</v>
      </c>
      <c r="E20" s="32">
        <f>COUNTIFS(ExcelTool!$17:$17,Audit,ExcelTool!22:22,$E$15)</f>
        <v>0</v>
      </c>
      <c r="F20" s="33" t="str">
        <f t="shared" si="0"/>
        <v>NA</v>
      </c>
    </row>
    <row r="21" spans="1:6" x14ac:dyDescent="0.25">
      <c r="A21" s="59">
        <f>ExcelTool!A23</f>
        <v>5</v>
      </c>
      <c r="B21" s="47" t="str">
        <f>ExcelTool!B23</f>
        <v>Each entry has NMBI PIN</v>
      </c>
      <c r="C21" s="32">
        <f>COUNTIFS(ExcelTool!$17:$17,Audit,ExcelTool!23:23,$C$15)</f>
        <v>0</v>
      </c>
      <c r="D21" s="32">
        <f>COUNTIFS(ExcelTool!$17:$17,Audit,ExcelTool!23:23,$D$15)</f>
        <v>0</v>
      </c>
      <c r="E21" s="32">
        <f>COUNTIFS(ExcelTool!$17:$17,Audit,ExcelTool!23:23,$E$15)</f>
        <v>0</v>
      </c>
      <c r="F21" s="33" t="str">
        <f t="shared" si="0"/>
        <v>NA</v>
      </c>
    </row>
    <row r="22" spans="1:6" x14ac:dyDescent="0.25">
      <c r="A22" s="59"/>
      <c r="B22" s="48" t="s">
        <v>16</v>
      </c>
      <c r="C22" s="39">
        <f>SUM(C17:C21)</f>
        <v>0</v>
      </c>
      <c r="D22" s="39">
        <f>SUM(D17:D21)</f>
        <v>0</v>
      </c>
      <c r="E22" s="39">
        <f>SUM(E17:E21)</f>
        <v>0</v>
      </c>
      <c r="F22" s="40" t="str">
        <f>IF(ISERROR(((C22/(No_in_Current_Audit*No_of_Questions_Section_1-E22)*100))),"NA",((C22/(No_in_Current_Audit*No_of_Questions_Section_1-E22)*100)))</f>
        <v>NA</v>
      </c>
    </row>
    <row r="23" spans="1:6" x14ac:dyDescent="0.25">
      <c r="A23" s="59"/>
      <c r="B23" s="48" t="str">
        <f>ExcelTool!B25</f>
        <v xml:space="preserve">Section 2: PARAMETERS </v>
      </c>
      <c r="C23" s="39"/>
      <c r="D23" s="39"/>
      <c r="E23" s="39"/>
      <c r="F23" s="40"/>
    </row>
    <row r="24" spans="1:6" x14ac:dyDescent="0.25">
      <c r="A24" s="59">
        <f>ExcelTool!A26</f>
        <v>1</v>
      </c>
      <c r="B24" s="47" t="str">
        <f>ExcelTool!B26</f>
        <v>Concern recorded accurately every time</v>
      </c>
      <c r="C24" s="32">
        <f>COUNTIFS(ExcelTool!$17:$17,Audit,ExcelTool!26:26,$C$15)</f>
        <v>0</v>
      </c>
      <c r="D24" s="32">
        <f>COUNTIFS(ExcelTool!$17:$17,Audit,ExcelTool!26:26,$D$15)</f>
        <v>0</v>
      </c>
      <c r="E24" s="32">
        <f>COUNTIFS(ExcelTool!$17:$17,Audit,ExcelTool!26:26,$E$15)</f>
        <v>0</v>
      </c>
      <c r="F24" s="33" t="str">
        <f t="shared" ref="F24:F25" si="1">IF(ISERROR(((C24/(No_in_Current_Audit-E24)*100))),"NA",((C24/(No_in_Current_Audit-E24)*100)))</f>
        <v>NA</v>
      </c>
    </row>
    <row r="25" spans="1:6" ht="12.75" customHeight="1" x14ac:dyDescent="0.25">
      <c r="A25" s="59">
        <f>ExcelTool!A27</f>
        <v>2</v>
      </c>
      <c r="B25" s="47" t="str">
        <f>ExcelTool!B27</f>
        <v>RR recorded accurately every time</v>
      </c>
      <c r="C25" s="32">
        <f>COUNTIFS(ExcelTool!$17:$17,Audit,ExcelTool!27:27,$C$15)</f>
        <v>0</v>
      </c>
      <c r="D25" s="32">
        <f>COUNTIFS(ExcelTool!$17:$17,Audit,ExcelTool!27:27,$D$15)</f>
        <v>0</v>
      </c>
      <c r="E25" s="32">
        <f>COUNTIFS(ExcelTool!$17:$17,Audit,ExcelTool!27:27,$E$15)</f>
        <v>0</v>
      </c>
      <c r="F25" s="33" t="str">
        <f t="shared" si="1"/>
        <v>NA</v>
      </c>
    </row>
    <row r="26" spans="1:6" ht="12.75" customHeight="1" x14ac:dyDescent="0.25">
      <c r="A26" s="59">
        <f>ExcelTool!A28</f>
        <v>3</v>
      </c>
      <c r="B26" s="47" t="str">
        <f>ExcelTool!B28</f>
        <v>RE recorded accurately every time</v>
      </c>
      <c r="C26" s="32">
        <f>COUNTIFS(ExcelTool!$17:$17,Audit,ExcelTool!28:28,$C$15)</f>
        <v>0</v>
      </c>
      <c r="D26" s="32">
        <f>COUNTIFS(ExcelTool!$17:$17,Audit,ExcelTool!28:28,$D$15)</f>
        <v>0</v>
      </c>
      <c r="E26" s="32">
        <f>COUNTIFS(ExcelTool!$17:$17,Audit,ExcelTool!28:28,$E$15)</f>
        <v>0</v>
      </c>
      <c r="F26" s="33" t="str">
        <f t="shared" ref="F26:F34" si="2">IF(ISERROR(((C26/(No_in_Current_Audit-E26)*100))),"NA",((C26/(No_in_Current_Audit-E26)*100)))</f>
        <v>NA</v>
      </c>
    </row>
    <row r="27" spans="1:6" ht="12.75" customHeight="1" x14ac:dyDescent="0.25">
      <c r="A27" s="59">
        <f>ExcelTool!A29</f>
        <v>4</v>
      </c>
      <c r="B27" s="47" t="str">
        <f>ExcelTool!B29</f>
        <v>O2 recorded accurately every time</v>
      </c>
      <c r="C27" s="32">
        <f>COUNTIFS(ExcelTool!$17:$17,Audit,ExcelTool!29:29,$C$15)</f>
        <v>0</v>
      </c>
      <c r="D27" s="32">
        <f>COUNTIFS(ExcelTool!$17:$17,Audit,ExcelTool!29:29,$D$15)</f>
        <v>0</v>
      </c>
      <c r="E27" s="32">
        <f>COUNTIFS(ExcelTool!$17:$17,Audit,ExcelTool!29:29,$E$15)</f>
        <v>0</v>
      </c>
      <c r="F27" s="33" t="str">
        <f t="shared" si="2"/>
        <v>NA</v>
      </c>
    </row>
    <row r="28" spans="1:6" ht="12.75" customHeight="1" x14ac:dyDescent="0.25">
      <c r="A28" s="59">
        <f>ExcelTool!A30</f>
        <v>5</v>
      </c>
      <c r="B28" s="47" t="str">
        <f>ExcelTool!B30</f>
        <v>HR recorded accurately every time</v>
      </c>
      <c r="C28" s="32">
        <f>COUNTIFS(ExcelTool!$17:$17,Audit,ExcelTool!30:30,$C$15)</f>
        <v>0</v>
      </c>
      <c r="D28" s="32">
        <f>COUNTIFS(ExcelTool!$17:$17,Audit,ExcelTool!30:30,$D$15)</f>
        <v>0</v>
      </c>
      <c r="E28" s="32">
        <f>COUNTIFS(ExcelTool!$17:$17,Audit,ExcelTool!30:30,$E$15)</f>
        <v>0</v>
      </c>
      <c r="F28" s="33" t="str">
        <f t="shared" si="2"/>
        <v>NA</v>
      </c>
    </row>
    <row r="29" spans="1:6" ht="12.75" customHeight="1" x14ac:dyDescent="0.25">
      <c r="A29" s="59">
        <f>ExcelTool!A31</f>
        <v>6</v>
      </c>
      <c r="B29" s="47" t="str">
        <f>ExcelTool!B31</f>
        <v>AVPU recorded accurately every time</v>
      </c>
      <c r="C29" s="32">
        <f>COUNTIFS(ExcelTool!$17:$17,Audit,ExcelTool!31:31,$C$15)</f>
        <v>0</v>
      </c>
      <c r="D29" s="32">
        <f>COUNTIFS(ExcelTool!$17:$17,Audit,ExcelTool!31:31,$D$15)</f>
        <v>0</v>
      </c>
      <c r="E29" s="32">
        <f>COUNTIFS(ExcelTool!$17:$17,Audit,ExcelTool!31:31,$E$15)</f>
        <v>0</v>
      </c>
      <c r="F29" s="33" t="str">
        <f t="shared" si="2"/>
        <v>NA</v>
      </c>
    </row>
    <row r="30" spans="1:6" ht="12.75" customHeight="1" x14ac:dyDescent="0.25">
      <c r="A30" s="59">
        <f>ExcelTool!A32</f>
        <v>7</v>
      </c>
      <c r="B30" s="47" t="str">
        <f>ExcelTool!B32</f>
        <v>SpO2 recorded accurately every time</v>
      </c>
      <c r="C30" s="32">
        <f>COUNTIFS(ExcelTool!$17:$17,Audit,ExcelTool!32:32,$C$15)</f>
        <v>0</v>
      </c>
      <c r="D30" s="32">
        <f>COUNTIFS(ExcelTool!$17:$17,Audit,ExcelTool!32:32,$D$15)</f>
        <v>0</v>
      </c>
      <c r="E30" s="32">
        <f>COUNTIFS(ExcelTool!$17:$17,Audit,ExcelTool!32:32,$E$15)</f>
        <v>0</v>
      </c>
      <c r="F30" s="33" t="str">
        <f t="shared" si="2"/>
        <v>NA</v>
      </c>
    </row>
    <row r="31" spans="1:6" ht="12.75" customHeight="1" x14ac:dyDescent="0.25">
      <c r="A31" s="59">
        <f>ExcelTool!A33</f>
        <v>8</v>
      </c>
      <c r="B31" s="47" t="str">
        <f>ExcelTool!B33</f>
        <v>CRT recorded accurately every time</v>
      </c>
      <c r="C31" s="32">
        <f>COUNTIFS(ExcelTool!$17:$17,Audit,ExcelTool!33:33,$C$15)</f>
        <v>0</v>
      </c>
      <c r="D31" s="32">
        <f>COUNTIFS(ExcelTool!$17:$17,Audit,ExcelTool!33:33,$D$15)</f>
        <v>0</v>
      </c>
      <c r="E31" s="32">
        <f>COUNTIFS(ExcelTool!$17:$17,Audit,ExcelTool!33:33,$E$15)</f>
        <v>0</v>
      </c>
      <c r="F31" s="33" t="str">
        <f t="shared" si="2"/>
        <v>NA</v>
      </c>
    </row>
    <row r="32" spans="1:6" ht="12.75" customHeight="1" x14ac:dyDescent="0.25">
      <c r="A32" s="59">
        <f>ExcelTool!A34</f>
        <v>9</v>
      </c>
      <c r="B32" s="47" t="str">
        <f>ExcelTool!B34</f>
        <v>BP recorded accurately every time</v>
      </c>
      <c r="C32" s="32">
        <f>COUNTIFS(ExcelTool!$17:$17,Audit,ExcelTool!34:34,$C$15)</f>
        <v>0</v>
      </c>
      <c r="D32" s="32">
        <f>COUNTIFS(ExcelTool!$17:$17,Audit,ExcelTool!34:34,$D$15)</f>
        <v>0</v>
      </c>
      <c r="E32" s="32">
        <f>COUNTIFS(ExcelTool!$17:$17,Audit,ExcelTool!34:34,$E$15)</f>
        <v>0</v>
      </c>
      <c r="F32" s="33" t="str">
        <f t="shared" si="2"/>
        <v>NA</v>
      </c>
    </row>
    <row r="33" spans="1:6" ht="12.75" customHeight="1" x14ac:dyDescent="0.25">
      <c r="A33" s="59">
        <f>ExcelTool!A35</f>
        <v>10</v>
      </c>
      <c r="B33" s="47" t="str">
        <f>ExcelTool!B35</f>
        <v>Skin Colour recorded accurately every time</v>
      </c>
      <c r="C33" s="32">
        <f>COUNTIFS(ExcelTool!$17:$17,Audit,ExcelTool!35:35,$C$15)</f>
        <v>0</v>
      </c>
      <c r="D33" s="32">
        <f>COUNTIFS(ExcelTool!$17:$17,Audit,ExcelTool!35:35,$D$15)</f>
        <v>0</v>
      </c>
      <c r="E33" s="32">
        <f>COUNTIFS(ExcelTool!$17:$17,Audit,ExcelTool!35:35,$E$15)</f>
        <v>0</v>
      </c>
      <c r="F33" s="33" t="str">
        <f t="shared" si="2"/>
        <v>NA</v>
      </c>
    </row>
    <row r="34" spans="1:6" ht="12.75" customHeight="1" x14ac:dyDescent="0.25">
      <c r="A34" s="59">
        <f>ExcelTool!A36</f>
        <v>11</v>
      </c>
      <c r="B34" s="47" t="str">
        <f>ExcelTool!B36</f>
        <v>Temp recorded accurately every time</v>
      </c>
      <c r="C34" s="32">
        <f>COUNTIFS(ExcelTool!$17:$17,Audit,ExcelTool!36:36,$C$15)</f>
        <v>0</v>
      </c>
      <c r="D34" s="32">
        <f>COUNTIFS(ExcelTool!$17:$17,Audit,ExcelTool!36:36,$D$15)</f>
        <v>0</v>
      </c>
      <c r="E34" s="32">
        <f>COUNTIFS(ExcelTool!$17:$17,Audit,ExcelTool!36:36,$E$15)</f>
        <v>0</v>
      </c>
      <c r="F34" s="33" t="str">
        <f t="shared" si="2"/>
        <v>NA</v>
      </c>
    </row>
    <row r="35" spans="1:6" x14ac:dyDescent="0.25">
      <c r="A35" s="59"/>
      <c r="B35" s="48" t="s">
        <v>16</v>
      </c>
      <c r="C35" s="39">
        <f>SUM(C24:C34)</f>
        <v>0</v>
      </c>
      <c r="D35" s="39">
        <f>SUM(D24:D25)</f>
        <v>0</v>
      </c>
      <c r="E35" s="39">
        <f>SUM(E24:E25)</f>
        <v>0</v>
      </c>
      <c r="F35" s="40" t="str">
        <f>IF(ISERROR(((C35/(No_in_Current_Audit*No_of_Questions_Section_2-E35)*100))),"NA",((C35/(No_in_Current_Audit*No_of_Questions_Section_2-E35)*100)))</f>
        <v>NA</v>
      </c>
    </row>
    <row r="36" spans="1:6" x14ac:dyDescent="0.25">
      <c r="A36" s="59"/>
      <c r="B36" s="48" t="str">
        <f>ExcelTool!B38</f>
        <v xml:space="preserve">Section 3: SCORING </v>
      </c>
      <c r="C36" s="39"/>
      <c r="D36" s="39"/>
      <c r="E36" s="39"/>
      <c r="F36" s="40"/>
    </row>
    <row r="37" spans="1:6" x14ac:dyDescent="0.25">
      <c r="A37" s="59">
        <f>ExcelTool!A39</f>
        <v>1</v>
      </c>
      <c r="B37" s="47" t="str">
        <f>ExcelTool!B39</f>
        <v xml:space="preserve">Every individual parameter score correct </v>
      </c>
      <c r="C37" s="32">
        <f>COUNTIFS(ExcelTool!$17:$17,Audit,ExcelTool!39:39,$C$15)</f>
        <v>0</v>
      </c>
      <c r="D37" s="32">
        <f>COUNTIFS(ExcelTool!$17:$17,Audit,ExcelTool!39:39,$D$15)</f>
        <v>0</v>
      </c>
      <c r="E37" s="32">
        <f>COUNTIFS(ExcelTool!$17:$17,Audit,ExcelTool!39:39,$E$15)</f>
        <v>0</v>
      </c>
      <c r="F37" s="33" t="str">
        <f t="shared" ref="F37:F38" si="3">IF(ISERROR(((C37/(No_in_Current_Audit-E37)*100))),"NA",((C37/(No_in_Current_Audit-E37)*100)))</f>
        <v>NA</v>
      </c>
    </row>
    <row r="38" spans="1:6" x14ac:dyDescent="0.25">
      <c r="A38" s="59">
        <f>ExcelTool!A40</f>
        <v>2</v>
      </c>
      <c r="B38" s="47" t="str">
        <f>ExcelTool!B40</f>
        <v>Total PEWS Score correct on every entry</v>
      </c>
      <c r="C38" s="32">
        <f>COUNTIFS(ExcelTool!$17:$17,Audit,ExcelTool!40:40,$C$15)</f>
        <v>0</v>
      </c>
      <c r="D38" s="32">
        <f>COUNTIFS(ExcelTool!$17:$17,Audit,ExcelTool!40:40,$D$15)</f>
        <v>0</v>
      </c>
      <c r="E38" s="32">
        <f>COUNTIFS(ExcelTool!$17:$17,Audit,ExcelTool!40:40,$E$15)</f>
        <v>0</v>
      </c>
      <c r="F38" s="33" t="str">
        <f t="shared" si="3"/>
        <v>NA</v>
      </c>
    </row>
    <row r="39" spans="1:6" x14ac:dyDescent="0.25">
      <c r="A39" s="59"/>
      <c r="B39" s="48" t="s">
        <v>16</v>
      </c>
      <c r="C39" s="39">
        <f>SUM(C37:C38)</f>
        <v>0</v>
      </c>
      <c r="D39" s="39">
        <f>SUM(D37:D38)</f>
        <v>0</v>
      </c>
      <c r="E39" s="39">
        <f>SUM(E37:E38)</f>
        <v>0</v>
      </c>
      <c r="F39" s="40" t="str">
        <f>IF(ISERROR(((C39/(No_in_Current_Audit*No_of_Questions_Section_3-E39)*100))),"NA",((C39/(No_in_Current_Audit*No_of_Questions_Section_3-E39)*100)))</f>
        <v>NA</v>
      </c>
    </row>
    <row r="40" spans="1:6" x14ac:dyDescent="0.25">
      <c r="A40" s="59"/>
      <c r="B40" s="48" t="str">
        <f>ExcelTool!B42</f>
        <v>Section 4: ESCALATION</v>
      </c>
      <c r="C40" s="39"/>
      <c r="D40" s="39"/>
      <c r="E40" s="39"/>
      <c r="F40" s="40"/>
    </row>
    <row r="41" spans="1:6" x14ac:dyDescent="0.25">
      <c r="A41" s="59">
        <f>ExcelTool!A43</f>
        <v>1</v>
      </c>
      <c r="B41" s="47" t="str">
        <f>ExcelTool!B43</f>
        <v>Evidence of Nursing Response to triggers</v>
      </c>
      <c r="C41" s="32">
        <f>COUNTIFS(ExcelTool!$17:$17,Audit,ExcelTool!43:43,$C$15)</f>
        <v>0</v>
      </c>
      <c r="D41" s="32">
        <f>COUNTIFS(ExcelTool!$16:$16,Audit,ExcelTool!43:43,$D$15)</f>
        <v>0</v>
      </c>
      <c r="E41" s="32">
        <f>COUNTIFS(ExcelTool!$16:$16,Audit,ExcelTool!43:43,$E$15)</f>
        <v>0</v>
      </c>
      <c r="F41" s="33" t="str">
        <f t="shared" ref="F41:F42" si="4">IF(ISERROR(((C41/(No_in_Current_Audit-E41)*100))),"NA",((C41/(No_in_Current_Audit-E41)*100)))</f>
        <v>NA</v>
      </c>
    </row>
    <row r="42" spans="1:6" ht="26.4" x14ac:dyDescent="0.25">
      <c r="A42" s="59">
        <f>ExcelTool!A44</f>
        <v>2</v>
      </c>
      <c r="B42" s="47" t="str">
        <f>ExcelTool!B44</f>
        <v>Evidence of Medical Response to requested action or review</v>
      </c>
      <c r="C42" s="32">
        <f>COUNTIFS(ExcelTool!$17:$17,Audit,ExcelTool!44:44,$C$15)</f>
        <v>0</v>
      </c>
      <c r="D42" s="32">
        <f>COUNTIFS(ExcelTool!$16:$16,Audit,ExcelTool!44:44,$D$15)</f>
        <v>0</v>
      </c>
      <c r="E42" s="32">
        <f>COUNTIFS(ExcelTool!$16:$16,Audit,ExcelTool!44:44,$E$15)</f>
        <v>0</v>
      </c>
      <c r="F42" s="33" t="str">
        <f t="shared" si="4"/>
        <v>NA</v>
      </c>
    </row>
    <row r="43" spans="1:6" x14ac:dyDescent="0.25">
      <c r="A43" s="59"/>
      <c r="B43" s="48" t="s">
        <v>16</v>
      </c>
      <c r="C43" s="39">
        <f>SUM(C41:C42)</f>
        <v>0</v>
      </c>
      <c r="D43" s="39">
        <f>SUM(D41:D42)</f>
        <v>0</v>
      </c>
      <c r="E43" s="39">
        <f>SUM(E41:E42)</f>
        <v>0</v>
      </c>
      <c r="F43" s="40" t="str">
        <f>IF(ISERROR(((C43/(No_in_Current_Audit*No_of_Questions_Section_4-E43)*100))),"NA",((C43/(No_in_Current_Audit*No_of_Questions_Section_4-E43)*100)))</f>
        <v>NA</v>
      </c>
    </row>
    <row r="44" spans="1:6" x14ac:dyDescent="0.25">
      <c r="A44" s="59"/>
      <c r="B44" s="48" t="str">
        <f>ExcelTool!B46</f>
        <v>Section 5: VARIANCES (PA or MES)</v>
      </c>
      <c r="C44" s="39"/>
      <c r="D44" s="39"/>
      <c r="E44" s="39"/>
      <c r="F44" s="40"/>
    </row>
    <row r="45" spans="1:6" x14ac:dyDescent="0.25">
      <c r="A45" s="59">
        <f>ExcelTool!A47</f>
        <v>1</v>
      </c>
      <c r="B45" s="47" t="str">
        <f>ExcelTool!B47</f>
        <v>Does the PA have a date/ time?</v>
      </c>
      <c r="C45" s="32">
        <f>COUNTIFS(ExcelTool!$17:$17,Audit,ExcelTool!47:47,$C$15)</f>
        <v>0</v>
      </c>
      <c r="D45" s="32">
        <f>COUNTIFS(ExcelTool!$17:$17,Audit,ExcelTool!47:47,$D$15)</f>
        <v>0</v>
      </c>
      <c r="E45" s="32">
        <f>COUNTIFS(ExcelTool!$17:$17,Audit,ExcelTool!47:47,$E$15)</f>
        <v>0</v>
      </c>
      <c r="F45" s="33" t="str">
        <f t="shared" ref="F45:F46" si="5">IF(ISERROR(((C45/(No_in_Current_Audit-E45)*100))),"NA",((C45/(No_in_Current_Audit-E45)*100)))</f>
        <v>NA</v>
      </c>
    </row>
    <row r="46" spans="1:6" x14ac:dyDescent="0.25">
      <c r="A46" s="59">
        <f>ExcelTool!A48</f>
        <v>2</v>
      </c>
      <c r="B46" s="47" t="str">
        <f>ExcelTool!B48</f>
        <v>Does the PA contain clinical parameters?</v>
      </c>
      <c r="C46" s="32">
        <f>COUNTIFS(ExcelTool!$17:$17,Audit,ExcelTool!48:48,$C$15)</f>
        <v>0</v>
      </c>
      <c r="D46" s="32">
        <f>COUNTIFS(ExcelTool!$17:$17,Audit,ExcelTool!48:48,$D$15)</f>
        <v>0</v>
      </c>
      <c r="E46" s="32">
        <f>COUNTIFS(ExcelTool!$17:$17,Audit,ExcelTool!48:48,$E$15)</f>
        <v>0</v>
      </c>
      <c r="F46" s="33" t="str">
        <f t="shared" si="5"/>
        <v>NA</v>
      </c>
    </row>
    <row r="47" spans="1:6" x14ac:dyDescent="0.25">
      <c r="A47" s="59">
        <f>ExcelTool!A49</f>
        <v>3</v>
      </c>
      <c r="B47" s="47" t="str">
        <f>ExcelTool!B49</f>
        <v>Does the PA contain new acceptable range?</v>
      </c>
      <c r="C47" s="32">
        <f>COUNTIFS(ExcelTool!$17:$17,Audit,ExcelTool!49:49,$C$15)</f>
        <v>0</v>
      </c>
      <c r="D47" s="32">
        <f>COUNTIFS(ExcelTool!$17:$17,Audit,ExcelTool!49:49,$D$15)</f>
        <v>0</v>
      </c>
      <c r="E47" s="32">
        <f>COUNTIFS(ExcelTool!$17:$17,Audit,ExcelTool!49:49,$E$15)</f>
        <v>0</v>
      </c>
      <c r="F47" s="33" t="str">
        <f t="shared" ref="F47:F54" si="6">IF(ISERROR(((C47/(No_in_Current_Audit-E47)*100))),"NA",((C47/(No_in_Current_Audit-E47)*100)))</f>
        <v>NA</v>
      </c>
    </row>
    <row r="48" spans="1:6" x14ac:dyDescent="0.25">
      <c r="A48" s="59">
        <f>ExcelTool!A50</f>
        <v>4</v>
      </c>
      <c r="B48" s="47" t="str">
        <f>ExcelTool!B50</f>
        <v>Does the PA contain next medical review?</v>
      </c>
      <c r="C48" s="32">
        <f>COUNTIFS(ExcelTool!$17:$17,Audit,ExcelTool!50:50,$C$15)</f>
        <v>0</v>
      </c>
      <c r="D48" s="32">
        <f>COUNTIFS(ExcelTool!$17:$17,Audit,ExcelTool!50:50,$D$15)</f>
        <v>0</v>
      </c>
      <c r="E48" s="32">
        <f>COUNTIFS(ExcelTool!$17:$17,Audit,ExcelTool!50:50,$E$15)</f>
        <v>0</v>
      </c>
      <c r="F48" s="33" t="str">
        <f t="shared" si="6"/>
        <v>NA</v>
      </c>
    </row>
    <row r="49" spans="1:6" ht="26.4" x14ac:dyDescent="0.25">
      <c r="A49" s="59">
        <f>ExcelTool!A51</f>
        <v>5</v>
      </c>
      <c r="B49" s="47" t="str">
        <f>ExcelTool!B51</f>
        <v>Does the PA contain Doctor signature, print name / MCRN?</v>
      </c>
      <c r="C49" s="32">
        <f>COUNTIFS(ExcelTool!$17:$17,Audit,ExcelTool!51:51,$C$15)</f>
        <v>0</v>
      </c>
      <c r="D49" s="32">
        <f>COUNTIFS(ExcelTool!$17:$17,Audit,ExcelTool!51:51,$D$15)</f>
        <v>0</v>
      </c>
      <c r="E49" s="32">
        <f>COUNTIFS(ExcelTool!$17:$17,Audit,ExcelTool!51:51,$E$15)</f>
        <v>0</v>
      </c>
      <c r="F49" s="33" t="str">
        <f t="shared" si="6"/>
        <v>NA</v>
      </c>
    </row>
    <row r="50" spans="1:6" x14ac:dyDescent="0.25">
      <c r="A50" s="59">
        <f>ExcelTool!A52</f>
        <v>6</v>
      </c>
      <c r="B50" s="47" t="str">
        <f>ExcelTool!B52</f>
        <v>Does the MEA have a date/ time?</v>
      </c>
      <c r="C50" s="32">
        <f>COUNTIFS(ExcelTool!$17:$17,Audit,ExcelTool!52:52,$C$15)</f>
        <v>0</v>
      </c>
      <c r="D50" s="32">
        <f>COUNTIFS(ExcelTool!$17:$17,Audit,ExcelTool!52:52,$D$15)</f>
        <v>0</v>
      </c>
      <c r="E50" s="32">
        <f>COUNTIFS(ExcelTool!$17:$17,Audit,ExcelTool!52:52,$E$15)</f>
        <v>0</v>
      </c>
      <c r="F50" s="33" t="str">
        <f t="shared" si="6"/>
        <v>NA</v>
      </c>
    </row>
    <row r="51" spans="1:6" x14ac:dyDescent="0.25">
      <c r="A51" s="59">
        <f>ExcelTool!A53</f>
        <v>7</v>
      </c>
      <c r="B51" s="47" t="str">
        <f>ExcelTool!B53</f>
        <v>Does the MEA contain clinical impression?</v>
      </c>
      <c r="C51" s="32">
        <f>COUNTIFS(ExcelTool!$17:$17,Audit,ExcelTool!53:53,$C$15)</f>
        <v>0</v>
      </c>
      <c r="D51" s="32">
        <f>COUNTIFS(ExcelTool!$17:$17,Audit,ExcelTool!53:53,$D$15)</f>
        <v>0</v>
      </c>
      <c r="E51" s="32">
        <f>COUNTIFS(ExcelTool!$17:$17,Audit,ExcelTool!53:53,$E$15)</f>
        <v>0</v>
      </c>
      <c r="F51" s="33" t="str">
        <f t="shared" si="6"/>
        <v>NA</v>
      </c>
    </row>
    <row r="52" spans="1:6" ht="26.4" x14ac:dyDescent="0.25">
      <c r="A52" s="59">
        <f>ExcelTool!A54</f>
        <v>8</v>
      </c>
      <c r="B52" s="47" t="str">
        <f>ExcelTool!B54</f>
        <v>Does the MEA contain acceptable parameter range(s)?</v>
      </c>
      <c r="C52" s="32">
        <f>COUNTIFS(ExcelTool!$17:$17,Audit,ExcelTool!54:54,$C$15)</f>
        <v>0</v>
      </c>
      <c r="D52" s="32">
        <f>COUNTIFS(ExcelTool!$17:$17,Audit,ExcelTool!54:54,$D$15)</f>
        <v>0</v>
      </c>
      <c r="E52" s="32">
        <f>COUNTIFS(ExcelTool!$17:$17,Audit,ExcelTool!54:54,$E$15)</f>
        <v>0</v>
      </c>
      <c r="F52" s="33" t="str">
        <f t="shared" si="6"/>
        <v>NA</v>
      </c>
    </row>
    <row r="53" spans="1:6" x14ac:dyDescent="0.25">
      <c r="A53" s="59">
        <f>ExcelTool!A55</f>
        <v>9</v>
      </c>
      <c r="B53" s="47" t="str">
        <f>ExcelTool!B55</f>
        <v>Does the MEA contain next medical review?</v>
      </c>
      <c r="C53" s="32">
        <f>COUNTIFS(ExcelTool!$17:$17,Audit,ExcelTool!55:55,$C$15)</f>
        <v>0</v>
      </c>
      <c r="D53" s="32">
        <f>COUNTIFS(ExcelTool!$17:$17,Audit,ExcelTool!55:55,$D$15)</f>
        <v>0</v>
      </c>
      <c r="E53" s="32">
        <f>COUNTIFS(ExcelTool!$17:$17,Audit,ExcelTool!55:55,$E$15)</f>
        <v>0</v>
      </c>
      <c r="F53" s="33" t="str">
        <f t="shared" si="6"/>
        <v>NA</v>
      </c>
    </row>
    <row r="54" spans="1:6" ht="26.4" x14ac:dyDescent="0.25">
      <c r="A54" s="59">
        <f>ExcelTool!A56</f>
        <v>10</v>
      </c>
      <c r="B54" s="47" t="str">
        <f>ExcelTool!B56</f>
        <v>Does the MEA contain Doctor signature, print name / MCRN?</v>
      </c>
      <c r="C54" s="32">
        <f>COUNTIFS(ExcelTool!$17:$17,Audit,ExcelTool!56:56,$C$15)</f>
        <v>0</v>
      </c>
      <c r="D54" s="32">
        <f>COUNTIFS(ExcelTool!$17:$17,Audit,ExcelTool!56:56,$D$15)</f>
        <v>0</v>
      </c>
      <c r="E54" s="32">
        <f>COUNTIFS(ExcelTool!$17:$17,Audit,ExcelTool!56:56,$E$15)</f>
        <v>0</v>
      </c>
      <c r="F54" s="33" t="str">
        <f t="shared" si="6"/>
        <v>NA</v>
      </c>
    </row>
    <row r="55" spans="1:6" x14ac:dyDescent="0.25">
      <c r="A55" s="59"/>
      <c r="B55" s="48" t="s">
        <v>16</v>
      </c>
      <c r="C55" s="39">
        <f>SUM(C45:C54)</f>
        <v>0</v>
      </c>
      <c r="D55" s="39">
        <f t="shared" ref="D55:E55" si="7">SUM(D45:D54)</f>
        <v>0</v>
      </c>
      <c r="E55" s="39">
        <f t="shared" si="7"/>
        <v>0</v>
      </c>
      <c r="F55" s="40" t="str">
        <f>IF(ISERROR(((C55/(No_in_Current_Audit*No_of_Questions_Section_5-E55)*100))),"NA",((C55/(No_in_Current_Audit*No_of_Questions_Section_5-E55)*100)))</f>
        <v>NA</v>
      </c>
    </row>
    <row r="56" spans="1:6" x14ac:dyDescent="0.25">
      <c r="A56" s="59"/>
      <c r="B56" s="61" t="s">
        <v>23</v>
      </c>
      <c r="C56" s="60">
        <f>SUM(C22,C35,C39,C43,C55)</f>
        <v>0</v>
      </c>
      <c r="D56" s="60">
        <f t="shared" ref="D56:E56" si="8">SUM(D22,D35,D39,D43,D55)</f>
        <v>0</v>
      </c>
      <c r="E56" s="60">
        <f t="shared" si="8"/>
        <v>0</v>
      </c>
      <c r="F56" s="40" t="str">
        <f>IF(ISERROR(((C56/(No_in_Current_Audit*No._of_Questions-E56)*100))),"NA",((C56/(No_in_Current_Audit*No._of_Questions-E56)*100)))</f>
        <v>NA</v>
      </c>
    </row>
    <row r="58" spans="1:6" x14ac:dyDescent="0.25">
      <c r="B58" s="221" t="s">
        <v>25</v>
      </c>
      <c r="C58" s="221"/>
      <c r="D58" s="221"/>
      <c r="E58" s="221"/>
      <c r="F58" s="221"/>
    </row>
    <row r="59" spans="1:6" x14ac:dyDescent="0.25">
      <c r="B59" s="63" t="s">
        <v>24</v>
      </c>
      <c r="C59" s="221" t="s">
        <v>3</v>
      </c>
      <c r="D59" s="221"/>
      <c r="E59" s="221"/>
      <c r="F59" s="221"/>
    </row>
    <row r="60" spans="1:6" x14ac:dyDescent="0.25">
      <c r="B60" s="50" t="s">
        <v>116</v>
      </c>
      <c r="C60" s="214" t="str">
        <f>F22</f>
        <v>NA</v>
      </c>
      <c r="D60" s="215"/>
      <c r="E60" s="215"/>
      <c r="F60" s="215"/>
    </row>
    <row r="61" spans="1:6" x14ac:dyDescent="0.25">
      <c r="B61" s="50" t="s">
        <v>117</v>
      </c>
      <c r="C61" s="214" t="str">
        <f>F35</f>
        <v>NA</v>
      </c>
      <c r="D61" s="215"/>
      <c r="E61" s="215"/>
      <c r="F61" s="215"/>
    </row>
    <row r="62" spans="1:6" x14ac:dyDescent="0.25">
      <c r="B62" s="50" t="s">
        <v>118</v>
      </c>
      <c r="C62" s="214" t="str">
        <f>F39</f>
        <v>NA</v>
      </c>
      <c r="D62" s="215"/>
      <c r="E62" s="215"/>
      <c r="F62" s="215"/>
    </row>
    <row r="63" spans="1:6" x14ac:dyDescent="0.25">
      <c r="B63" s="50" t="s">
        <v>119</v>
      </c>
      <c r="C63" s="214" t="str">
        <f>F43</f>
        <v>NA</v>
      </c>
      <c r="D63" s="215"/>
      <c r="E63" s="215"/>
      <c r="F63" s="215"/>
    </row>
    <row r="64" spans="1:6" x14ac:dyDescent="0.25">
      <c r="B64" s="50" t="s">
        <v>120</v>
      </c>
      <c r="C64" s="214" t="str">
        <f>F55</f>
        <v>NA</v>
      </c>
      <c r="D64" s="215"/>
      <c r="E64" s="215"/>
      <c r="F64" s="215"/>
    </row>
    <row r="65" spans="2:6" x14ac:dyDescent="0.25">
      <c r="B65" s="50" t="s">
        <v>23</v>
      </c>
      <c r="C65" s="214" t="str">
        <f>F56</f>
        <v>NA</v>
      </c>
      <c r="D65" s="215"/>
      <c r="E65" s="215"/>
      <c r="F65" s="215"/>
    </row>
    <row r="118" spans="2:7" x14ac:dyDescent="0.25">
      <c r="B118" s="53"/>
      <c r="C118" s="56"/>
      <c r="D118" s="56"/>
      <c r="E118" s="56"/>
      <c r="F118" s="57"/>
      <c r="G118" s="57"/>
    </row>
    <row r="119" spans="2:7" x14ac:dyDescent="0.25">
      <c r="B119" s="53"/>
      <c r="C119" s="56"/>
      <c r="D119" s="56"/>
      <c r="E119" s="56"/>
      <c r="F119" s="57"/>
      <c r="G119" s="57"/>
    </row>
    <row r="120" spans="2:7" x14ac:dyDescent="0.25">
      <c r="B120" s="53"/>
    </row>
    <row r="121" spans="2:7" x14ac:dyDescent="0.25">
      <c r="B121" s="53"/>
    </row>
    <row r="122" spans="2:7" x14ac:dyDescent="0.25">
      <c r="B122" s="53"/>
    </row>
    <row r="123" spans="2:7" x14ac:dyDescent="0.25">
      <c r="B123" s="53"/>
    </row>
    <row r="124" spans="2:7" x14ac:dyDescent="0.25">
      <c r="B124" s="53"/>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row r="250" spans="2:2" x14ac:dyDescent="0.25">
      <c r="B250" s="53"/>
    </row>
    <row r="251" spans="2:2" x14ac:dyDescent="0.25">
      <c r="B251" s="53"/>
    </row>
    <row r="252" spans="2:2" x14ac:dyDescent="0.25">
      <c r="B252" s="53"/>
    </row>
    <row r="253" spans="2:2" x14ac:dyDescent="0.25">
      <c r="B253" s="53"/>
    </row>
  </sheetData>
  <sheetProtection sheet="1" objects="1" scenarios="1"/>
  <mergeCells count="16">
    <mergeCell ref="C6:F6"/>
    <mergeCell ref="B1:F1"/>
    <mergeCell ref="C2:F2"/>
    <mergeCell ref="C3:F3"/>
    <mergeCell ref="C4:F4"/>
    <mergeCell ref="C5:F5"/>
    <mergeCell ref="C62:F62"/>
    <mergeCell ref="C63:F63"/>
    <mergeCell ref="C64:F64"/>
    <mergeCell ref="C65:F65"/>
    <mergeCell ref="C7:F7"/>
    <mergeCell ref="C8:F8"/>
    <mergeCell ref="B58:F58"/>
    <mergeCell ref="C59:F59"/>
    <mergeCell ref="C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08"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110</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July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4"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111</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Aug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7"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112</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Sept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3"/>
  <sheetViews>
    <sheetView topLeftCell="A47" zoomScaleNormal="100" workbookViewId="0">
      <selection activeCell="H19" sqref="H19"/>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14" ht="15.6" x14ac:dyDescent="0.3">
      <c r="A1" s="52"/>
      <c r="B1" s="208" t="str">
        <f ca="1">OFFSET(ExcelTool!B1,0,0,1,1)</f>
        <v>Audit of PEWS</v>
      </c>
      <c r="C1" s="208"/>
      <c r="D1" s="208"/>
      <c r="E1" s="208"/>
      <c r="F1" s="209"/>
    </row>
    <row r="2" spans="1:14" x14ac:dyDescent="0.25">
      <c r="A2" s="52"/>
      <c r="B2" s="43" t="str">
        <f>ExcelTool!B2</f>
        <v>Hospital</v>
      </c>
      <c r="C2" s="210" t="str">
        <f>ExcelTool!C2</f>
        <v>&lt;enter hospital name&gt;</v>
      </c>
      <c r="D2" s="210"/>
      <c r="E2" s="210"/>
      <c r="F2" s="210"/>
      <c r="G2" s="54"/>
      <c r="H2" s="55"/>
      <c r="J2" s="56"/>
      <c r="K2" s="56"/>
      <c r="L2" s="56"/>
      <c r="M2" s="57"/>
      <c r="N2" s="57"/>
    </row>
    <row r="3" spans="1:14" x14ac:dyDescent="0.25">
      <c r="A3" s="52"/>
      <c r="B3" s="43" t="str">
        <f>ExcelTool!B3</f>
        <v>Ward/ Area</v>
      </c>
      <c r="C3" s="210" t="str">
        <f>ExcelTool!C3</f>
        <v>&lt;enter ward name&gt;</v>
      </c>
      <c r="D3" s="210"/>
      <c r="E3" s="210"/>
      <c r="F3" s="210"/>
      <c r="G3" s="58"/>
      <c r="H3" s="55"/>
      <c r="J3" s="56"/>
      <c r="K3" s="56"/>
      <c r="L3" s="56"/>
      <c r="M3" s="57"/>
      <c r="N3" s="57"/>
    </row>
    <row r="4" spans="1:14" x14ac:dyDescent="0.25">
      <c r="A4" s="52"/>
      <c r="B4" s="43" t="str">
        <f>ExcelTool!B4</f>
        <v>Auditor(s)</v>
      </c>
      <c r="C4" s="210" t="str">
        <f>ExcelTool!C4</f>
        <v>&lt;enter lead auditor name&gt;</v>
      </c>
      <c r="D4" s="210"/>
      <c r="E4" s="210"/>
      <c r="F4" s="210"/>
      <c r="G4" s="56"/>
      <c r="H4" s="56"/>
      <c r="J4" s="56"/>
      <c r="K4" s="56"/>
      <c r="L4" s="56"/>
      <c r="M4" s="57"/>
      <c r="N4" s="57"/>
    </row>
    <row r="5" spans="1:14" x14ac:dyDescent="0.25">
      <c r="A5" s="52"/>
      <c r="B5" s="43" t="str">
        <f>ExcelTool!B5</f>
        <v>Year of Audit</v>
      </c>
      <c r="C5" s="211" t="str">
        <f>ExcelTool!C5</f>
        <v>&lt;&lt;enter year&gt;&gt;</v>
      </c>
      <c r="D5" s="212"/>
      <c r="E5" s="212"/>
      <c r="F5" s="213"/>
      <c r="G5" s="56"/>
      <c r="H5" s="56"/>
      <c r="J5" s="56"/>
      <c r="K5" s="56"/>
      <c r="L5" s="56"/>
      <c r="M5" s="57"/>
      <c r="N5" s="57"/>
    </row>
    <row r="6" spans="1:14" x14ac:dyDescent="0.25">
      <c r="A6" s="52"/>
      <c r="B6" s="43" t="str">
        <f>ExcelTool!B6</f>
        <v>No. in Audit</v>
      </c>
      <c r="C6" s="216">
        <f>ExcelTool!C6</f>
        <v>0</v>
      </c>
      <c r="D6" s="217"/>
      <c r="E6" s="217"/>
      <c r="F6" s="218"/>
      <c r="G6" s="56"/>
      <c r="H6" s="56"/>
      <c r="J6" s="56"/>
      <c r="K6" s="56"/>
      <c r="L6" s="56"/>
      <c r="M6" s="57"/>
      <c r="N6" s="57"/>
    </row>
    <row r="7" spans="1:14" x14ac:dyDescent="0.25">
      <c r="A7" s="52"/>
      <c r="B7" s="43" t="s">
        <v>44</v>
      </c>
      <c r="C7" s="210" t="s">
        <v>48</v>
      </c>
      <c r="D7" s="220"/>
      <c r="E7" s="220"/>
      <c r="F7" s="220"/>
      <c r="G7" s="56"/>
      <c r="H7" s="56"/>
    </row>
    <row r="8" spans="1:14" x14ac:dyDescent="0.25">
      <c r="A8" s="52"/>
      <c r="B8" s="43" t="s">
        <v>27</v>
      </c>
      <c r="C8" s="210">
        <f>COUNTIF(ExcelTool!17:17,Audit)</f>
        <v>0</v>
      </c>
      <c r="D8" s="220"/>
      <c r="E8" s="220"/>
      <c r="F8" s="220"/>
      <c r="G8" s="56"/>
      <c r="H8" s="56"/>
    </row>
    <row r="9" spans="1:14" x14ac:dyDescent="0.25">
      <c r="A9" s="52"/>
      <c r="B9" s="44"/>
      <c r="C9" s="27"/>
      <c r="D9" s="65"/>
      <c r="E9" s="65"/>
      <c r="F9" s="65"/>
      <c r="G9" s="56"/>
      <c r="H9" s="56"/>
    </row>
    <row r="10" spans="1:14" hidden="1" x14ac:dyDescent="0.25">
      <c r="A10" s="52"/>
      <c r="B10" s="44"/>
      <c r="C10" s="27"/>
      <c r="D10" s="65"/>
      <c r="E10" s="65"/>
      <c r="F10" s="65"/>
      <c r="G10" s="56"/>
      <c r="H10" s="56"/>
    </row>
    <row r="11" spans="1:14" hidden="1" x14ac:dyDescent="0.25">
      <c r="A11" s="52"/>
      <c r="B11" s="44"/>
      <c r="C11" s="27"/>
      <c r="D11" s="65"/>
      <c r="E11" s="65"/>
      <c r="F11" s="65"/>
      <c r="G11" s="56"/>
      <c r="H11" s="56"/>
    </row>
    <row r="12" spans="1:14" hidden="1" x14ac:dyDescent="0.25">
      <c r="A12" s="52"/>
      <c r="B12" s="44"/>
      <c r="C12" s="27"/>
      <c r="D12" s="41"/>
      <c r="E12" s="41"/>
      <c r="F12" s="42"/>
      <c r="G12" s="56"/>
      <c r="H12" s="56"/>
    </row>
    <row r="13" spans="1:14" hidden="1" x14ac:dyDescent="0.25">
      <c r="A13" s="52"/>
      <c r="B13" s="44"/>
      <c r="C13" s="27"/>
      <c r="D13" s="41"/>
      <c r="E13" s="41"/>
      <c r="F13" s="42"/>
      <c r="G13" s="56"/>
      <c r="H13" s="56"/>
    </row>
    <row r="14" spans="1:14" x14ac:dyDescent="0.25">
      <c r="A14" s="52"/>
      <c r="B14" s="44"/>
      <c r="C14" s="27"/>
      <c r="D14" s="41"/>
      <c r="E14" s="41"/>
      <c r="F14" s="42"/>
      <c r="G14" s="56"/>
      <c r="H14" s="56"/>
    </row>
    <row r="15" spans="1:14" ht="12.75" customHeight="1" x14ac:dyDescent="0.25">
      <c r="A15" s="52"/>
      <c r="B15" s="45" t="s">
        <v>12</v>
      </c>
      <c r="C15" s="30" t="s">
        <v>2</v>
      </c>
      <c r="D15" s="30" t="s">
        <v>5</v>
      </c>
      <c r="E15" s="30" t="s">
        <v>6</v>
      </c>
      <c r="F15" s="31" t="s">
        <v>3</v>
      </c>
    </row>
    <row r="16" spans="1:14" ht="12.75" customHeight="1" x14ac:dyDescent="0.25">
      <c r="A16" s="52"/>
      <c r="B16" s="46" t="str">
        <f>ExcelTool!B18</f>
        <v xml:space="preserve">Section 1: DOCUMENTATION STANDARDS </v>
      </c>
      <c r="C16" s="30"/>
      <c r="D16" s="30"/>
      <c r="E16" s="30"/>
      <c r="F16" s="31"/>
    </row>
    <row r="17" spans="1:6" x14ac:dyDescent="0.25">
      <c r="A17" s="59">
        <f>ExcelTool!A19</f>
        <v>1</v>
      </c>
      <c r="B17" s="47" t="str">
        <f>ExcelTool!B19</f>
        <v>Correct chart for child's age is used?</v>
      </c>
      <c r="C17" s="32">
        <f>COUNTIFS(ExcelTool!$17:$17,Audit,ExcelTool!19:19,$C$15)</f>
        <v>0</v>
      </c>
      <c r="D17" s="32">
        <f>COUNTIFS(ExcelTool!$17:$17,Audit,ExcelTool!19:19,$D$15)</f>
        <v>0</v>
      </c>
      <c r="E17" s="32">
        <f>COUNTIFS(ExcelTool!$17:$17,Audit,ExcelTool!19:19,$E$15)</f>
        <v>0</v>
      </c>
      <c r="F17" s="33" t="str">
        <f t="shared" ref="F17:F21" si="0">IF(ISERROR(((C17/(No_in_Current_Audit-E17)*100))),"NA",((C17/(No_in_Current_Audit-E17)*100)))</f>
        <v>NA</v>
      </c>
    </row>
    <row r="18" spans="1:6" x14ac:dyDescent="0.25">
      <c r="A18" s="59">
        <f>ExcelTool!A20</f>
        <v>2</v>
      </c>
      <c r="B18" s="47" t="str">
        <f>ExcelTool!B20</f>
        <v>3 addressograph labels per chart</v>
      </c>
      <c r="C18" s="32">
        <f>COUNTIFS(ExcelTool!$17:$17,Audit,ExcelTool!20:20,$C$15)</f>
        <v>0</v>
      </c>
      <c r="D18" s="32">
        <f>COUNTIFS(ExcelTool!$17:$17,Audit,ExcelTool!20:20,$D$15)</f>
        <v>0</v>
      </c>
      <c r="E18" s="32">
        <f>COUNTIFS(ExcelTool!$17:$17,Audit,ExcelTool!20:20,$E$15)</f>
        <v>0</v>
      </c>
      <c r="F18" s="33" t="str">
        <f t="shared" si="0"/>
        <v>NA</v>
      </c>
    </row>
    <row r="19" spans="1:6" ht="12.75" customHeight="1" x14ac:dyDescent="0.25">
      <c r="A19" s="59">
        <f>ExcelTool!A21</f>
        <v>3</v>
      </c>
      <c r="B19" s="47" t="str">
        <f>ExcelTool!B21</f>
        <v xml:space="preserve">Date and time of each observation present and clear </v>
      </c>
      <c r="C19" s="32">
        <f>COUNTIFS(ExcelTool!$17:$17,Audit,ExcelTool!21:21,$C$15)</f>
        <v>0</v>
      </c>
      <c r="D19" s="32">
        <f>COUNTIFS(ExcelTool!$17:$17,Audit,ExcelTool!21:21,$D$15)</f>
        <v>0</v>
      </c>
      <c r="E19" s="32">
        <f>COUNTIFS(ExcelTool!$17:$17,Audit,ExcelTool!21:21,$E$15)</f>
        <v>0</v>
      </c>
      <c r="F19" s="33" t="str">
        <f t="shared" si="0"/>
        <v>NA</v>
      </c>
    </row>
    <row r="20" spans="1:6" x14ac:dyDescent="0.25">
      <c r="A20" s="59">
        <f>ExcelTool!A22</f>
        <v>4</v>
      </c>
      <c r="B20" s="47" t="str">
        <f>ExcelTool!B22</f>
        <v xml:space="preserve">Each entry is signed </v>
      </c>
      <c r="C20" s="32">
        <f>COUNTIFS(ExcelTool!$17:$17,Audit,ExcelTool!22:22,$C$15)</f>
        <v>0</v>
      </c>
      <c r="D20" s="32">
        <f>COUNTIFS(ExcelTool!$17:$17,Audit,ExcelTool!22:22,$D$15)</f>
        <v>0</v>
      </c>
      <c r="E20" s="32">
        <f>COUNTIFS(ExcelTool!$17:$17,Audit,ExcelTool!22:22,$E$15)</f>
        <v>0</v>
      </c>
      <c r="F20" s="33" t="str">
        <f t="shared" si="0"/>
        <v>NA</v>
      </c>
    </row>
    <row r="21" spans="1:6" x14ac:dyDescent="0.25">
      <c r="A21" s="59">
        <f>ExcelTool!A23</f>
        <v>5</v>
      </c>
      <c r="B21" s="47" t="str">
        <f>ExcelTool!B23</f>
        <v>Each entry has NMBI PIN</v>
      </c>
      <c r="C21" s="32">
        <f>COUNTIFS(ExcelTool!$17:$17,Audit,ExcelTool!23:23,$C$15)</f>
        <v>0</v>
      </c>
      <c r="D21" s="32">
        <f>COUNTIFS(ExcelTool!$17:$17,Audit,ExcelTool!23:23,$D$15)</f>
        <v>0</v>
      </c>
      <c r="E21" s="32">
        <f>COUNTIFS(ExcelTool!$17:$17,Audit,ExcelTool!23:23,$E$15)</f>
        <v>0</v>
      </c>
      <c r="F21" s="33" t="str">
        <f t="shared" si="0"/>
        <v>NA</v>
      </c>
    </row>
    <row r="22" spans="1:6" x14ac:dyDescent="0.25">
      <c r="A22" s="59"/>
      <c r="B22" s="48" t="s">
        <v>16</v>
      </c>
      <c r="C22" s="39">
        <f>SUM(C17:C21)</f>
        <v>0</v>
      </c>
      <c r="D22" s="39">
        <f>SUM(D17:D21)</f>
        <v>0</v>
      </c>
      <c r="E22" s="39">
        <f>SUM(E17:E21)</f>
        <v>0</v>
      </c>
      <c r="F22" s="40" t="str">
        <f>IF(ISERROR(((C22/(No_in_Current_Audit*No_of_Questions_Section_1-E22)*100))),"NA",((C22/(No_in_Current_Audit*No_of_Questions_Section_1-E22)*100)))</f>
        <v>NA</v>
      </c>
    </row>
    <row r="23" spans="1:6" x14ac:dyDescent="0.25">
      <c r="A23" s="59"/>
      <c r="B23" s="48" t="str">
        <f>ExcelTool!B25</f>
        <v xml:space="preserve">Section 2: PARAMETERS </v>
      </c>
      <c r="C23" s="39"/>
      <c r="D23" s="39"/>
      <c r="E23" s="39"/>
      <c r="F23" s="40"/>
    </row>
    <row r="24" spans="1:6" x14ac:dyDescent="0.25">
      <c r="A24" s="59">
        <f>ExcelTool!A26</f>
        <v>1</v>
      </c>
      <c r="B24" s="47" t="str">
        <f>ExcelTool!B26</f>
        <v>Concern recorded accurately every time</v>
      </c>
      <c r="C24" s="32">
        <f>COUNTIFS(ExcelTool!$17:$17,Audit,ExcelTool!26:26,$C$15)</f>
        <v>0</v>
      </c>
      <c r="D24" s="32">
        <f>COUNTIFS(ExcelTool!$17:$17,Audit,ExcelTool!26:26,$D$15)</f>
        <v>0</v>
      </c>
      <c r="E24" s="32">
        <f>COUNTIFS(ExcelTool!$17:$17,Audit,ExcelTool!26:26,$E$15)</f>
        <v>0</v>
      </c>
      <c r="F24" s="33" t="str">
        <f t="shared" ref="F24:F25" si="1">IF(ISERROR(((C24/(No_in_Current_Audit-E24)*100))),"NA",((C24/(No_in_Current_Audit-E24)*100)))</f>
        <v>NA</v>
      </c>
    </row>
    <row r="25" spans="1:6" ht="12.75" customHeight="1" x14ac:dyDescent="0.25">
      <c r="A25" s="59">
        <f>ExcelTool!A27</f>
        <v>2</v>
      </c>
      <c r="B25" s="47" t="str">
        <f>ExcelTool!B27</f>
        <v>RR recorded accurately every time</v>
      </c>
      <c r="C25" s="32">
        <f>COUNTIFS(ExcelTool!$17:$17,Audit,ExcelTool!27:27,$C$15)</f>
        <v>0</v>
      </c>
      <c r="D25" s="32">
        <f>COUNTIFS(ExcelTool!$17:$17,Audit,ExcelTool!27:27,$D$15)</f>
        <v>0</v>
      </c>
      <c r="E25" s="32">
        <f>COUNTIFS(ExcelTool!$17:$17,Audit,ExcelTool!27:27,$E$15)</f>
        <v>0</v>
      </c>
      <c r="F25" s="33" t="str">
        <f t="shared" si="1"/>
        <v>NA</v>
      </c>
    </row>
    <row r="26" spans="1:6" ht="12.75" customHeight="1" x14ac:dyDescent="0.25">
      <c r="A26" s="59">
        <f>ExcelTool!A28</f>
        <v>3</v>
      </c>
      <c r="B26" s="47" t="str">
        <f>ExcelTool!B28</f>
        <v>RE recorded accurately every time</v>
      </c>
      <c r="C26" s="32">
        <f>COUNTIFS(ExcelTool!$17:$17,Audit,ExcelTool!28:28,$C$15)</f>
        <v>0</v>
      </c>
      <c r="D26" s="32">
        <f>COUNTIFS(ExcelTool!$17:$17,Audit,ExcelTool!28:28,$D$15)</f>
        <v>0</v>
      </c>
      <c r="E26" s="32">
        <f>COUNTIFS(ExcelTool!$17:$17,Audit,ExcelTool!28:28,$E$15)</f>
        <v>0</v>
      </c>
      <c r="F26" s="33" t="str">
        <f t="shared" ref="F26:F34" si="2">IF(ISERROR(((C26/(No_in_Current_Audit-E26)*100))),"NA",((C26/(No_in_Current_Audit-E26)*100)))</f>
        <v>NA</v>
      </c>
    </row>
    <row r="27" spans="1:6" ht="12.75" customHeight="1" x14ac:dyDescent="0.25">
      <c r="A27" s="59">
        <f>ExcelTool!A29</f>
        <v>4</v>
      </c>
      <c r="B27" s="47" t="str">
        <f>ExcelTool!B29</f>
        <v>O2 recorded accurately every time</v>
      </c>
      <c r="C27" s="32">
        <f>COUNTIFS(ExcelTool!$17:$17,Audit,ExcelTool!29:29,$C$15)</f>
        <v>0</v>
      </c>
      <c r="D27" s="32">
        <f>COUNTIFS(ExcelTool!$17:$17,Audit,ExcelTool!29:29,$D$15)</f>
        <v>0</v>
      </c>
      <c r="E27" s="32">
        <f>COUNTIFS(ExcelTool!$17:$17,Audit,ExcelTool!29:29,$E$15)</f>
        <v>0</v>
      </c>
      <c r="F27" s="33" t="str">
        <f t="shared" si="2"/>
        <v>NA</v>
      </c>
    </row>
    <row r="28" spans="1:6" ht="12.75" customHeight="1" x14ac:dyDescent="0.25">
      <c r="A28" s="59">
        <f>ExcelTool!A30</f>
        <v>5</v>
      </c>
      <c r="B28" s="47" t="str">
        <f>ExcelTool!B30</f>
        <v>HR recorded accurately every time</v>
      </c>
      <c r="C28" s="32">
        <f>COUNTIFS(ExcelTool!$17:$17,Audit,ExcelTool!30:30,$C$15)</f>
        <v>0</v>
      </c>
      <c r="D28" s="32">
        <f>COUNTIFS(ExcelTool!$17:$17,Audit,ExcelTool!30:30,$D$15)</f>
        <v>0</v>
      </c>
      <c r="E28" s="32">
        <f>COUNTIFS(ExcelTool!$17:$17,Audit,ExcelTool!30:30,$E$15)</f>
        <v>0</v>
      </c>
      <c r="F28" s="33" t="str">
        <f t="shared" si="2"/>
        <v>NA</v>
      </c>
    </row>
    <row r="29" spans="1:6" ht="12.75" customHeight="1" x14ac:dyDescent="0.25">
      <c r="A29" s="59">
        <f>ExcelTool!A31</f>
        <v>6</v>
      </c>
      <c r="B29" s="47" t="str">
        <f>ExcelTool!B31</f>
        <v>AVPU recorded accurately every time</v>
      </c>
      <c r="C29" s="32">
        <f>COUNTIFS(ExcelTool!$17:$17,Audit,ExcelTool!31:31,$C$15)</f>
        <v>0</v>
      </c>
      <c r="D29" s="32">
        <f>COUNTIFS(ExcelTool!$17:$17,Audit,ExcelTool!31:31,$D$15)</f>
        <v>0</v>
      </c>
      <c r="E29" s="32">
        <f>COUNTIFS(ExcelTool!$17:$17,Audit,ExcelTool!31:31,$E$15)</f>
        <v>0</v>
      </c>
      <c r="F29" s="33" t="str">
        <f t="shared" si="2"/>
        <v>NA</v>
      </c>
    </row>
    <row r="30" spans="1:6" ht="12.75" customHeight="1" x14ac:dyDescent="0.25">
      <c r="A30" s="59">
        <f>ExcelTool!A32</f>
        <v>7</v>
      </c>
      <c r="B30" s="47" t="str">
        <f>ExcelTool!B32</f>
        <v>SpO2 recorded accurately every time</v>
      </c>
      <c r="C30" s="32">
        <f>COUNTIFS(ExcelTool!$17:$17,Audit,ExcelTool!32:32,$C$15)</f>
        <v>0</v>
      </c>
      <c r="D30" s="32">
        <f>COUNTIFS(ExcelTool!$17:$17,Audit,ExcelTool!32:32,$D$15)</f>
        <v>0</v>
      </c>
      <c r="E30" s="32">
        <f>COUNTIFS(ExcelTool!$17:$17,Audit,ExcelTool!32:32,$E$15)</f>
        <v>0</v>
      </c>
      <c r="F30" s="33" t="str">
        <f t="shared" si="2"/>
        <v>NA</v>
      </c>
    </row>
    <row r="31" spans="1:6" ht="12.75" customHeight="1" x14ac:dyDescent="0.25">
      <c r="A31" s="59">
        <f>ExcelTool!A33</f>
        <v>8</v>
      </c>
      <c r="B31" s="47" t="str">
        <f>ExcelTool!B33</f>
        <v>CRT recorded accurately every time</v>
      </c>
      <c r="C31" s="32">
        <f>COUNTIFS(ExcelTool!$17:$17,Audit,ExcelTool!33:33,$C$15)</f>
        <v>0</v>
      </c>
      <c r="D31" s="32">
        <f>COUNTIFS(ExcelTool!$17:$17,Audit,ExcelTool!33:33,$D$15)</f>
        <v>0</v>
      </c>
      <c r="E31" s="32">
        <f>COUNTIFS(ExcelTool!$17:$17,Audit,ExcelTool!33:33,$E$15)</f>
        <v>0</v>
      </c>
      <c r="F31" s="33" t="str">
        <f t="shared" si="2"/>
        <v>NA</v>
      </c>
    </row>
    <row r="32" spans="1:6" ht="12.75" customHeight="1" x14ac:dyDescent="0.25">
      <c r="A32" s="59">
        <f>ExcelTool!A34</f>
        <v>9</v>
      </c>
      <c r="B32" s="47" t="str">
        <f>ExcelTool!B34</f>
        <v>BP recorded accurately every time</v>
      </c>
      <c r="C32" s="32">
        <f>COUNTIFS(ExcelTool!$17:$17,Audit,ExcelTool!34:34,$C$15)</f>
        <v>0</v>
      </c>
      <c r="D32" s="32">
        <f>COUNTIFS(ExcelTool!$17:$17,Audit,ExcelTool!34:34,$D$15)</f>
        <v>0</v>
      </c>
      <c r="E32" s="32">
        <f>COUNTIFS(ExcelTool!$17:$17,Audit,ExcelTool!34:34,$E$15)</f>
        <v>0</v>
      </c>
      <c r="F32" s="33" t="str">
        <f t="shared" si="2"/>
        <v>NA</v>
      </c>
    </row>
    <row r="33" spans="1:6" ht="12.75" customHeight="1" x14ac:dyDescent="0.25">
      <c r="A33" s="59">
        <f>ExcelTool!A35</f>
        <v>10</v>
      </c>
      <c r="B33" s="47" t="str">
        <f>ExcelTool!B35</f>
        <v>Skin Colour recorded accurately every time</v>
      </c>
      <c r="C33" s="32">
        <f>COUNTIFS(ExcelTool!$17:$17,Audit,ExcelTool!35:35,$C$15)</f>
        <v>0</v>
      </c>
      <c r="D33" s="32">
        <f>COUNTIFS(ExcelTool!$17:$17,Audit,ExcelTool!35:35,$D$15)</f>
        <v>0</v>
      </c>
      <c r="E33" s="32">
        <f>COUNTIFS(ExcelTool!$17:$17,Audit,ExcelTool!35:35,$E$15)</f>
        <v>0</v>
      </c>
      <c r="F33" s="33" t="str">
        <f t="shared" si="2"/>
        <v>NA</v>
      </c>
    </row>
    <row r="34" spans="1:6" ht="12.75" customHeight="1" x14ac:dyDescent="0.25">
      <c r="A34" s="59">
        <f>ExcelTool!A36</f>
        <v>11</v>
      </c>
      <c r="B34" s="47" t="str">
        <f>ExcelTool!B36</f>
        <v>Temp recorded accurately every time</v>
      </c>
      <c r="C34" s="32">
        <f>COUNTIFS(ExcelTool!$17:$17,Audit,ExcelTool!36:36,$C$15)</f>
        <v>0</v>
      </c>
      <c r="D34" s="32">
        <f>COUNTIFS(ExcelTool!$17:$17,Audit,ExcelTool!36:36,$D$15)</f>
        <v>0</v>
      </c>
      <c r="E34" s="32">
        <f>COUNTIFS(ExcelTool!$17:$17,Audit,ExcelTool!36:36,$E$15)</f>
        <v>0</v>
      </c>
      <c r="F34" s="33" t="str">
        <f t="shared" si="2"/>
        <v>NA</v>
      </c>
    </row>
    <row r="35" spans="1:6" x14ac:dyDescent="0.25">
      <c r="A35" s="59"/>
      <c r="B35" s="48" t="s">
        <v>16</v>
      </c>
      <c r="C35" s="39">
        <f>SUM(C24:C34)</f>
        <v>0</v>
      </c>
      <c r="D35" s="39">
        <f>SUM(D24:D25)</f>
        <v>0</v>
      </c>
      <c r="E35" s="39">
        <f>SUM(E24:E25)</f>
        <v>0</v>
      </c>
      <c r="F35" s="40" t="str">
        <f>IF(ISERROR(((C35/(No_in_Current_Audit*No_of_Questions_Section_2-E35)*100))),"NA",((C35/(No_in_Current_Audit*No_of_Questions_Section_2-E35)*100)))</f>
        <v>NA</v>
      </c>
    </row>
    <row r="36" spans="1:6" x14ac:dyDescent="0.25">
      <c r="A36" s="59"/>
      <c r="B36" s="48" t="str">
        <f>ExcelTool!B38</f>
        <v xml:space="preserve">Section 3: SCORING </v>
      </c>
      <c r="C36" s="39"/>
      <c r="D36" s="39"/>
      <c r="E36" s="39"/>
      <c r="F36" s="40"/>
    </row>
    <row r="37" spans="1:6" x14ac:dyDescent="0.25">
      <c r="A37" s="59">
        <f>ExcelTool!A39</f>
        <v>1</v>
      </c>
      <c r="B37" s="47" t="str">
        <f>ExcelTool!B39</f>
        <v xml:space="preserve">Every individual parameter score correct </v>
      </c>
      <c r="C37" s="32">
        <f>COUNTIFS(ExcelTool!$17:$17,Audit,ExcelTool!39:39,$C$15)</f>
        <v>0</v>
      </c>
      <c r="D37" s="32">
        <f>COUNTIFS(ExcelTool!$17:$17,Audit,ExcelTool!39:39,$D$15)</f>
        <v>0</v>
      </c>
      <c r="E37" s="32">
        <f>COUNTIFS(ExcelTool!$17:$17,Audit,ExcelTool!39:39,$E$15)</f>
        <v>0</v>
      </c>
      <c r="F37" s="33" t="str">
        <f t="shared" ref="F37:F38" si="3">IF(ISERROR(((C37/(No_in_Current_Audit-E37)*100))),"NA",((C37/(No_in_Current_Audit-E37)*100)))</f>
        <v>NA</v>
      </c>
    </row>
    <row r="38" spans="1:6" x14ac:dyDescent="0.25">
      <c r="A38" s="59">
        <f>ExcelTool!A40</f>
        <v>2</v>
      </c>
      <c r="B38" s="47" t="str">
        <f>ExcelTool!B40</f>
        <v>Total PEWS Score correct on every entry</v>
      </c>
      <c r="C38" s="32">
        <f>COUNTIFS(ExcelTool!$17:$17,Audit,ExcelTool!40:40,$C$15)</f>
        <v>0</v>
      </c>
      <c r="D38" s="32">
        <f>COUNTIFS(ExcelTool!$17:$17,Audit,ExcelTool!40:40,$D$15)</f>
        <v>0</v>
      </c>
      <c r="E38" s="32">
        <f>COUNTIFS(ExcelTool!$17:$17,Audit,ExcelTool!40:40,$E$15)</f>
        <v>0</v>
      </c>
      <c r="F38" s="33" t="str">
        <f t="shared" si="3"/>
        <v>NA</v>
      </c>
    </row>
    <row r="39" spans="1:6" x14ac:dyDescent="0.25">
      <c r="A39" s="59"/>
      <c r="B39" s="48" t="s">
        <v>16</v>
      </c>
      <c r="C39" s="39">
        <f>SUM(C37:C38)</f>
        <v>0</v>
      </c>
      <c r="D39" s="39">
        <f>SUM(D37:D38)</f>
        <v>0</v>
      </c>
      <c r="E39" s="39">
        <f>SUM(E37:E38)</f>
        <v>0</v>
      </c>
      <c r="F39" s="40" t="str">
        <f>IF(ISERROR(((C39/(No_in_Current_Audit*No_of_Questions_Section_3-E39)*100))),"NA",((C39/(No_in_Current_Audit*No_of_Questions_Section_3-E39)*100)))</f>
        <v>NA</v>
      </c>
    </row>
    <row r="40" spans="1:6" x14ac:dyDescent="0.25">
      <c r="A40" s="59"/>
      <c r="B40" s="48" t="str">
        <f>ExcelTool!B42</f>
        <v>Section 4: ESCALATION</v>
      </c>
      <c r="C40" s="39"/>
      <c r="D40" s="39"/>
      <c r="E40" s="39"/>
      <c r="F40" s="40"/>
    </row>
    <row r="41" spans="1:6" x14ac:dyDescent="0.25">
      <c r="A41" s="59">
        <f>ExcelTool!A43</f>
        <v>1</v>
      </c>
      <c r="B41" s="47" t="str">
        <f>ExcelTool!B43</f>
        <v>Evidence of Nursing Response to triggers</v>
      </c>
      <c r="C41" s="32">
        <f>COUNTIFS(ExcelTool!$17:$17,Audit,ExcelTool!43:43,$C$15)</f>
        <v>0</v>
      </c>
      <c r="D41" s="32">
        <f>COUNTIFS(ExcelTool!$16:$16,Audit,ExcelTool!43:43,$D$15)</f>
        <v>0</v>
      </c>
      <c r="E41" s="32">
        <f>COUNTIFS(ExcelTool!$16:$16,Audit,ExcelTool!43:43,$E$15)</f>
        <v>0</v>
      </c>
      <c r="F41" s="33" t="str">
        <f t="shared" ref="F41:F42" si="4">IF(ISERROR(((C41/(No_in_Current_Audit-E41)*100))),"NA",((C41/(No_in_Current_Audit-E41)*100)))</f>
        <v>NA</v>
      </c>
    </row>
    <row r="42" spans="1:6" ht="26.4" x14ac:dyDescent="0.25">
      <c r="A42" s="59">
        <f>ExcelTool!A44</f>
        <v>2</v>
      </c>
      <c r="B42" s="47" t="str">
        <f>ExcelTool!B44</f>
        <v>Evidence of Medical Response to requested action or review</v>
      </c>
      <c r="C42" s="32">
        <f>COUNTIFS(ExcelTool!$17:$17,Audit,ExcelTool!44:44,$C$15)</f>
        <v>0</v>
      </c>
      <c r="D42" s="32">
        <f>COUNTIFS(ExcelTool!$16:$16,Audit,ExcelTool!44:44,$D$15)</f>
        <v>0</v>
      </c>
      <c r="E42" s="32">
        <f>COUNTIFS(ExcelTool!$16:$16,Audit,ExcelTool!44:44,$E$15)</f>
        <v>0</v>
      </c>
      <c r="F42" s="33" t="str">
        <f t="shared" si="4"/>
        <v>NA</v>
      </c>
    </row>
    <row r="43" spans="1:6" x14ac:dyDescent="0.25">
      <c r="A43" s="59"/>
      <c r="B43" s="48" t="s">
        <v>16</v>
      </c>
      <c r="C43" s="39">
        <f>SUM(C41:C42)</f>
        <v>0</v>
      </c>
      <c r="D43" s="39">
        <f>SUM(D41:D42)</f>
        <v>0</v>
      </c>
      <c r="E43" s="39">
        <f>SUM(E41:E42)</f>
        <v>0</v>
      </c>
      <c r="F43" s="40" t="str">
        <f>IF(ISERROR(((C43/(No_in_Current_Audit*No_of_Questions_Section_4-E43)*100))),"NA",((C43/(No_in_Current_Audit*No_of_Questions_Section_4-E43)*100)))</f>
        <v>NA</v>
      </c>
    </row>
    <row r="44" spans="1:6" x14ac:dyDescent="0.25">
      <c r="A44" s="59"/>
      <c r="B44" s="48" t="str">
        <f>ExcelTool!B46</f>
        <v>Section 5: VARIANCES (PA or MES)</v>
      </c>
      <c r="C44" s="39"/>
      <c r="D44" s="39"/>
      <c r="E44" s="39"/>
      <c r="F44" s="40"/>
    </row>
    <row r="45" spans="1:6" x14ac:dyDescent="0.25">
      <c r="A45" s="59">
        <f>ExcelTool!A47</f>
        <v>1</v>
      </c>
      <c r="B45" s="47" t="str">
        <f>ExcelTool!B47</f>
        <v>Does the PA have a date/ time?</v>
      </c>
      <c r="C45" s="32">
        <f>COUNTIFS(ExcelTool!$17:$17,Audit,ExcelTool!47:47,$C$15)</f>
        <v>0</v>
      </c>
      <c r="D45" s="32">
        <f>COUNTIFS(ExcelTool!$17:$17,Audit,ExcelTool!47:47,$D$15)</f>
        <v>0</v>
      </c>
      <c r="E45" s="32">
        <f>COUNTIFS(ExcelTool!$17:$17,Audit,ExcelTool!47:47,$E$15)</f>
        <v>0</v>
      </c>
      <c r="F45" s="33" t="str">
        <f t="shared" ref="F45:F46" si="5">IF(ISERROR(((C45/(No_in_Current_Audit-E45)*100))),"NA",((C45/(No_in_Current_Audit-E45)*100)))</f>
        <v>NA</v>
      </c>
    </row>
    <row r="46" spans="1:6" x14ac:dyDescent="0.25">
      <c r="A46" s="59">
        <f>ExcelTool!A48</f>
        <v>2</v>
      </c>
      <c r="B46" s="47" t="str">
        <f>ExcelTool!B48</f>
        <v>Does the PA contain clinical parameters?</v>
      </c>
      <c r="C46" s="32">
        <f>COUNTIFS(ExcelTool!$17:$17,Audit,ExcelTool!48:48,$C$15)</f>
        <v>0</v>
      </c>
      <c r="D46" s="32">
        <f>COUNTIFS(ExcelTool!$17:$17,Audit,ExcelTool!48:48,$D$15)</f>
        <v>0</v>
      </c>
      <c r="E46" s="32">
        <f>COUNTIFS(ExcelTool!$17:$17,Audit,ExcelTool!48:48,$E$15)</f>
        <v>0</v>
      </c>
      <c r="F46" s="33" t="str">
        <f t="shared" si="5"/>
        <v>NA</v>
      </c>
    </row>
    <row r="47" spans="1:6" x14ac:dyDescent="0.25">
      <c r="A47" s="59">
        <f>ExcelTool!A49</f>
        <v>3</v>
      </c>
      <c r="B47" s="47" t="str">
        <f>ExcelTool!B49</f>
        <v>Does the PA contain new acceptable range?</v>
      </c>
      <c r="C47" s="32">
        <f>COUNTIFS(ExcelTool!$17:$17,Audit,ExcelTool!49:49,$C$15)</f>
        <v>0</v>
      </c>
      <c r="D47" s="32">
        <f>COUNTIFS(ExcelTool!$17:$17,Audit,ExcelTool!49:49,$D$15)</f>
        <v>0</v>
      </c>
      <c r="E47" s="32">
        <f>COUNTIFS(ExcelTool!$17:$17,Audit,ExcelTool!49:49,$E$15)</f>
        <v>0</v>
      </c>
      <c r="F47" s="33" t="str">
        <f t="shared" ref="F47:F54" si="6">IF(ISERROR(((C47/(No_in_Current_Audit-E47)*100))),"NA",((C47/(No_in_Current_Audit-E47)*100)))</f>
        <v>NA</v>
      </c>
    </row>
    <row r="48" spans="1:6" x14ac:dyDescent="0.25">
      <c r="A48" s="59">
        <f>ExcelTool!A50</f>
        <v>4</v>
      </c>
      <c r="B48" s="47" t="str">
        <f>ExcelTool!B50</f>
        <v>Does the PA contain next medical review?</v>
      </c>
      <c r="C48" s="32">
        <f>COUNTIFS(ExcelTool!$17:$17,Audit,ExcelTool!50:50,$C$15)</f>
        <v>0</v>
      </c>
      <c r="D48" s="32">
        <f>COUNTIFS(ExcelTool!$17:$17,Audit,ExcelTool!50:50,$D$15)</f>
        <v>0</v>
      </c>
      <c r="E48" s="32">
        <f>COUNTIFS(ExcelTool!$17:$17,Audit,ExcelTool!50:50,$E$15)</f>
        <v>0</v>
      </c>
      <c r="F48" s="33" t="str">
        <f t="shared" si="6"/>
        <v>NA</v>
      </c>
    </row>
    <row r="49" spans="1:6" ht="26.4" x14ac:dyDescent="0.25">
      <c r="A49" s="59">
        <f>ExcelTool!A51</f>
        <v>5</v>
      </c>
      <c r="B49" s="47" t="str">
        <f>ExcelTool!B51</f>
        <v>Does the PA contain Doctor signature, print name / MCRN?</v>
      </c>
      <c r="C49" s="32">
        <f>COUNTIFS(ExcelTool!$17:$17,Audit,ExcelTool!51:51,$C$15)</f>
        <v>0</v>
      </c>
      <c r="D49" s="32">
        <f>COUNTIFS(ExcelTool!$17:$17,Audit,ExcelTool!51:51,$D$15)</f>
        <v>0</v>
      </c>
      <c r="E49" s="32">
        <f>COUNTIFS(ExcelTool!$17:$17,Audit,ExcelTool!51:51,$E$15)</f>
        <v>0</v>
      </c>
      <c r="F49" s="33" t="str">
        <f t="shared" si="6"/>
        <v>NA</v>
      </c>
    </row>
    <row r="50" spans="1:6" x14ac:dyDescent="0.25">
      <c r="A50" s="59">
        <f>ExcelTool!A52</f>
        <v>6</v>
      </c>
      <c r="B50" s="47" t="str">
        <f>ExcelTool!B52</f>
        <v>Does the MEA have a date/ time?</v>
      </c>
      <c r="C50" s="32">
        <f>COUNTIFS(ExcelTool!$17:$17,Audit,ExcelTool!52:52,$C$15)</f>
        <v>0</v>
      </c>
      <c r="D50" s="32">
        <f>COUNTIFS(ExcelTool!$17:$17,Audit,ExcelTool!52:52,$D$15)</f>
        <v>0</v>
      </c>
      <c r="E50" s="32">
        <f>COUNTIFS(ExcelTool!$17:$17,Audit,ExcelTool!52:52,$E$15)</f>
        <v>0</v>
      </c>
      <c r="F50" s="33" t="str">
        <f t="shared" si="6"/>
        <v>NA</v>
      </c>
    </row>
    <row r="51" spans="1:6" x14ac:dyDescent="0.25">
      <c r="A51" s="59">
        <f>ExcelTool!A53</f>
        <v>7</v>
      </c>
      <c r="B51" s="47" t="str">
        <f>ExcelTool!B53</f>
        <v>Does the MEA contain clinical impression?</v>
      </c>
      <c r="C51" s="32">
        <f>COUNTIFS(ExcelTool!$17:$17,Audit,ExcelTool!53:53,$C$15)</f>
        <v>0</v>
      </c>
      <c r="D51" s="32">
        <f>COUNTIFS(ExcelTool!$17:$17,Audit,ExcelTool!53:53,$D$15)</f>
        <v>0</v>
      </c>
      <c r="E51" s="32">
        <f>COUNTIFS(ExcelTool!$17:$17,Audit,ExcelTool!53:53,$E$15)</f>
        <v>0</v>
      </c>
      <c r="F51" s="33" t="str">
        <f t="shared" si="6"/>
        <v>NA</v>
      </c>
    </row>
    <row r="52" spans="1:6" ht="26.4" x14ac:dyDescent="0.25">
      <c r="A52" s="59">
        <f>ExcelTool!A54</f>
        <v>8</v>
      </c>
      <c r="B52" s="47" t="str">
        <f>ExcelTool!B54</f>
        <v>Does the MEA contain acceptable parameter range(s)?</v>
      </c>
      <c r="C52" s="32">
        <f>COUNTIFS(ExcelTool!$17:$17,Audit,ExcelTool!54:54,$C$15)</f>
        <v>0</v>
      </c>
      <c r="D52" s="32">
        <f>COUNTIFS(ExcelTool!$17:$17,Audit,ExcelTool!54:54,$D$15)</f>
        <v>0</v>
      </c>
      <c r="E52" s="32">
        <f>COUNTIFS(ExcelTool!$17:$17,Audit,ExcelTool!54:54,$E$15)</f>
        <v>0</v>
      </c>
      <c r="F52" s="33" t="str">
        <f t="shared" si="6"/>
        <v>NA</v>
      </c>
    </row>
    <row r="53" spans="1:6" x14ac:dyDescent="0.25">
      <c r="A53" s="59">
        <f>ExcelTool!A55</f>
        <v>9</v>
      </c>
      <c r="B53" s="47" t="str">
        <f>ExcelTool!B55</f>
        <v>Does the MEA contain next medical review?</v>
      </c>
      <c r="C53" s="32">
        <f>COUNTIFS(ExcelTool!$17:$17,Audit,ExcelTool!55:55,$C$15)</f>
        <v>0</v>
      </c>
      <c r="D53" s="32">
        <f>COUNTIFS(ExcelTool!$17:$17,Audit,ExcelTool!55:55,$D$15)</f>
        <v>0</v>
      </c>
      <c r="E53" s="32">
        <f>COUNTIFS(ExcelTool!$17:$17,Audit,ExcelTool!55:55,$E$15)</f>
        <v>0</v>
      </c>
      <c r="F53" s="33" t="str">
        <f t="shared" si="6"/>
        <v>NA</v>
      </c>
    </row>
    <row r="54" spans="1:6" ht="26.4" x14ac:dyDescent="0.25">
      <c r="A54" s="59">
        <f>ExcelTool!A56</f>
        <v>10</v>
      </c>
      <c r="B54" s="47" t="str">
        <f>ExcelTool!B56</f>
        <v>Does the MEA contain Doctor signature, print name / MCRN?</v>
      </c>
      <c r="C54" s="32">
        <f>COUNTIFS(ExcelTool!$17:$17,Audit,ExcelTool!56:56,$C$15)</f>
        <v>0</v>
      </c>
      <c r="D54" s="32">
        <f>COUNTIFS(ExcelTool!$17:$17,Audit,ExcelTool!56:56,$D$15)</f>
        <v>0</v>
      </c>
      <c r="E54" s="32">
        <f>COUNTIFS(ExcelTool!$17:$17,Audit,ExcelTool!56:56,$E$15)</f>
        <v>0</v>
      </c>
      <c r="F54" s="33" t="str">
        <f t="shared" si="6"/>
        <v>NA</v>
      </c>
    </row>
    <row r="55" spans="1:6" x14ac:dyDescent="0.25">
      <c r="A55" s="59"/>
      <c r="B55" s="48" t="s">
        <v>16</v>
      </c>
      <c r="C55" s="39">
        <f>SUM(C45:C54)</f>
        <v>0</v>
      </c>
      <c r="D55" s="39">
        <f t="shared" ref="D55:E55" si="7">SUM(D45:D54)</f>
        <v>0</v>
      </c>
      <c r="E55" s="39">
        <f t="shared" si="7"/>
        <v>0</v>
      </c>
      <c r="F55" s="40" t="str">
        <f>IF(ISERROR(((C55/(No_in_Current_Audit*No_of_Questions_Section_5-E55)*100))),"NA",((C55/(No_in_Current_Audit*No_of_Questions_Section_5-E55)*100)))</f>
        <v>NA</v>
      </c>
    </row>
    <row r="56" spans="1:6" x14ac:dyDescent="0.25">
      <c r="A56" s="59"/>
      <c r="B56" s="61" t="s">
        <v>23</v>
      </c>
      <c r="C56" s="60">
        <f>SUM(C22,C35,C39,C43,C55)</f>
        <v>0</v>
      </c>
      <c r="D56" s="60">
        <f t="shared" ref="D56:E56" si="8">SUM(D22,D35,D39,D43,D55)</f>
        <v>0</v>
      </c>
      <c r="E56" s="60">
        <f t="shared" si="8"/>
        <v>0</v>
      </c>
      <c r="F56" s="40" t="str">
        <f>IF(ISERROR(((C56/(No_in_Current_Audit*No._of_Questions-E56)*100))),"NA",((C56/(No_in_Current_Audit*No._of_Questions-E56)*100)))</f>
        <v>NA</v>
      </c>
    </row>
    <row r="58" spans="1:6" x14ac:dyDescent="0.25">
      <c r="B58" s="221" t="s">
        <v>25</v>
      </c>
      <c r="C58" s="221"/>
      <c r="D58" s="221"/>
      <c r="E58" s="221"/>
      <c r="F58" s="221"/>
    </row>
    <row r="59" spans="1:6" x14ac:dyDescent="0.25">
      <c r="B59" s="63" t="s">
        <v>24</v>
      </c>
      <c r="C59" s="221" t="s">
        <v>3</v>
      </c>
      <c r="D59" s="221"/>
      <c r="E59" s="221"/>
      <c r="F59" s="221"/>
    </row>
    <row r="60" spans="1:6" x14ac:dyDescent="0.25">
      <c r="B60" s="50" t="s">
        <v>116</v>
      </c>
      <c r="C60" s="214" t="str">
        <f>F22</f>
        <v>NA</v>
      </c>
      <c r="D60" s="215"/>
      <c r="E60" s="215"/>
      <c r="F60" s="215"/>
    </row>
    <row r="61" spans="1:6" x14ac:dyDescent="0.25">
      <c r="B61" s="50" t="s">
        <v>117</v>
      </c>
      <c r="C61" s="214" t="str">
        <f>F35</f>
        <v>NA</v>
      </c>
      <c r="D61" s="215"/>
      <c r="E61" s="215"/>
      <c r="F61" s="215"/>
    </row>
    <row r="62" spans="1:6" x14ac:dyDescent="0.25">
      <c r="B62" s="50" t="s">
        <v>118</v>
      </c>
      <c r="C62" s="214" t="str">
        <f>F39</f>
        <v>NA</v>
      </c>
      <c r="D62" s="215"/>
      <c r="E62" s="215"/>
      <c r="F62" s="215"/>
    </row>
    <row r="63" spans="1:6" x14ac:dyDescent="0.25">
      <c r="B63" s="50" t="s">
        <v>119</v>
      </c>
      <c r="C63" s="214" t="str">
        <f>F43</f>
        <v>NA</v>
      </c>
      <c r="D63" s="215"/>
      <c r="E63" s="215"/>
      <c r="F63" s="215"/>
    </row>
    <row r="64" spans="1:6" x14ac:dyDescent="0.25">
      <c r="B64" s="50" t="s">
        <v>120</v>
      </c>
      <c r="C64" s="214" t="str">
        <f>F55</f>
        <v>NA</v>
      </c>
      <c r="D64" s="215"/>
      <c r="E64" s="215"/>
      <c r="F64" s="215"/>
    </row>
    <row r="65" spans="2:6" x14ac:dyDescent="0.25">
      <c r="B65" s="50" t="s">
        <v>23</v>
      </c>
      <c r="C65" s="214" t="str">
        <f>F56</f>
        <v>NA</v>
      </c>
      <c r="D65" s="215"/>
      <c r="E65" s="215"/>
      <c r="F65" s="215"/>
    </row>
    <row r="118" spans="2:7" x14ac:dyDescent="0.25">
      <c r="B118" s="53"/>
      <c r="C118" s="56"/>
      <c r="D118" s="56"/>
      <c r="E118" s="56"/>
      <c r="F118" s="57"/>
      <c r="G118" s="57"/>
    </row>
    <row r="119" spans="2:7" x14ac:dyDescent="0.25">
      <c r="B119" s="53"/>
      <c r="C119" s="56"/>
      <c r="D119" s="56"/>
      <c r="E119" s="56"/>
      <c r="F119" s="57"/>
      <c r="G119" s="57"/>
    </row>
    <row r="120" spans="2:7" x14ac:dyDescent="0.25">
      <c r="B120" s="53"/>
    </row>
    <row r="121" spans="2:7" x14ac:dyDescent="0.25">
      <c r="B121" s="53"/>
    </row>
    <row r="122" spans="2:7" x14ac:dyDescent="0.25">
      <c r="B122" s="53"/>
    </row>
    <row r="123" spans="2:7" x14ac:dyDescent="0.25">
      <c r="B123" s="53"/>
    </row>
    <row r="124" spans="2:7" x14ac:dyDescent="0.25">
      <c r="B124" s="53"/>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row r="250" spans="2:2" x14ac:dyDescent="0.25">
      <c r="B250" s="53"/>
    </row>
    <row r="251" spans="2:2" x14ac:dyDescent="0.25">
      <c r="B251" s="53"/>
    </row>
    <row r="252" spans="2:2" x14ac:dyDescent="0.25">
      <c r="B252" s="53"/>
    </row>
    <row r="253" spans="2:2" x14ac:dyDescent="0.25">
      <c r="B253" s="53"/>
    </row>
  </sheetData>
  <sheetProtection sheet="1" objects="1" scenarios="1"/>
  <mergeCells count="16">
    <mergeCell ref="C6:F6"/>
    <mergeCell ref="B1:F1"/>
    <mergeCell ref="C2:F2"/>
    <mergeCell ref="C3:F3"/>
    <mergeCell ref="C4:F4"/>
    <mergeCell ref="C5:F5"/>
    <mergeCell ref="C62:F62"/>
    <mergeCell ref="C63:F63"/>
    <mergeCell ref="C64:F64"/>
    <mergeCell ref="C65:F65"/>
    <mergeCell ref="C7:F7"/>
    <mergeCell ref="C8:F8"/>
    <mergeCell ref="B58:F58"/>
    <mergeCell ref="C59:F59"/>
    <mergeCell ref="C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20"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113</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Oct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17"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114</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Nov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topLeftCell="A205" zoomScaleNormal="100" workbookViewId="0">
      <selection activeCell="B62" sqref="B62:B67"/>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8" ht="15.6" x14ac:dyDescent="0.3">
      <c r="A1" s="52"/>
      <c r="B1" s="208" t="str">
        <f ca="1">OFFSET(ExcelTool!B1,0,0,1,1)</f>
        <v>Audit of PEWS</v>
      </c>
      <c r="C1" s="208"/>
      <c r="D1" s="208"/>
      <c r="E1" s="208"/>
      <c r="F1" s="209"/>
    </row>
    <row r="2" spans="1:8" x14ac:dyDescent="0.25">
      <c r="A2" s="52"/>
      <c r="B2" s="43" t="str">
        <f>ExcelTool!B2</f>
        <v>Hospital</v>
      </c>
      <c r="C2" s="210" t="str">
        <f>ExcelTool!C2</f>
        <v>&lt;enter hospital name&gt;</v>
      </c>
      <c r="D2" s="210"/>
      <c r="E2" s="210"/>
      <c r="F2" s="210"/>
      <c r="G2" s="54"/>
      <c r="H2" s="55"/>
    </row>
    <row r="3" spans="1:8" x14ac:dyDescent="0.25">
      <c r="A3" s="52"/>
      <c r="B3" s="43" t="str">
        <f>ExcelTool!B3</f>
        <v>Ward/ Area</v>
      </c>
      <c r="C3" s="210" t="str">
        <f>ExcelTool!C3</f>
        <v>&lt;enter ward name&gt;</v>
      </c>
      <c r="D3" s="210"/>
      <c r="E3" s="210"/>
      <c r="F3" s="210"/>
      <c r="G3" s="58"/>
      <c r="H3" s="55"/>
    </row>
    <row r="4" spans="1:8" x14ac:dyDescent="0.25">
      <c r="A4" s="52"/>
      <c r="B4" s="43" t="str">
        <f>ExcelTool!B4</f>
        <v>Auditor(s)</v>
      </c>
      <c r="C4" s="210" t="str">
        <f>ExcelTool!C4</f>
        <v>&lt;enter lead auditor name&gt;</v>
      </c>
      <c r="D4" s="210"/>
      <c r="E4" s="210"/>
      <c r="F4" s="210"/>
      <c r="G4" s="56"/>
      <c r="H4" s="56"/>
    </row>
    <row r="5" spans="1:8" x14ac:dyDescent="0.25">
      <c r="A5" s="52"/>
      <c r="B5" s="43" t="str">
        <f>ExcelTool!B5</f>
        <v>Year of Audit</v>
      </c>
      <c r="C5" s="211" t="str">
        <f>ExcelTool!C5</f>
        <v>&lt;&lt;enter year&gt;&gt;</v>
      </c>
      <c r="D5" s="212"/>
      <c r="E5" s="212"/>
      <c r="F5" s="213"/>
      <c r="G5" s="56"/>
      <c r="H5" s="56"/>
    </row>
    <row r="6" spans="1:8" x14ac:dyDescent="0.25">
      <c r="A6" s="52"/>
      <c r="B6" s="43" t="str">
        <f>ExcelTool!B6</f>
        <v>No. in Audit</v>
      </c>
      <c r="C6" s="216">
        <f>ExcelTool!C6</f>
        <v>0</v>
      </c>
      <c r="D6" s="217"/>
      <c r="E6" s="217"/>
      <c r="F6" s="218"/>
      <c r="G6" s="56"/>
      <c r="H6" s="56"/>
    </row>
    <row r="7" spans="1:8" x14ac:dyDescent="0.25">
      <c r="A7" s="52"/>
      <c r="B7" s="43" t="s">
        <v>26</v>
      </c>
      <c r="C7" s="210" t="s">
        <v>115</v>
      </c>
      <c r="D7" s="220"/>
      <c r="E7" s="220"/>
      <c r="F7" s="220"/>
      <c r="G7" s="56"/>
      <c r="H7" s="56"/>
    </row>
    <row r="8" spans="1:8" x14ac:dyDescent="0.25">
      <c r="A8" s="52"/>
      <c r="B8" s="43" t="s">
        <v>27</v>
      </c>
      <c r="C8" s="210">
        <f>COUNTIF(ExcelTool!16:16,Audit)</f>
        <v>0</v>
      </c>
      <c r="D8" s="220"/>
      <c r="E8" s="220"/>
      <c r="F8" s="220"/>
      <c r="G8" s="56"/>
      <c r="H8" s="56"/>
    </row>
    <row r="9" spans="1:8" x14ac:dyDescent="0.25">
      <c r="A9" s="52"/>
      <c r="B9" s="43" t="s">
        <v>104</v>
      </c>
      <c r="C9" s="210" t="str">
        <f>Audit&amp;" "&amp;C5</f>
        <v>Dec &lt;&lt;enter year&gt;&gt;</v>
      </c>
      <c r="D9" s="220"/>
      <c r="E9" s="220"/>
      <c r="F9" s="220"/>
      <c r="G9" s="56"/>
      <c r="H9" s="56"/>
    </row>
    <row r="10" spans="1:8" x14ac:dyDescent="0.25">
      <c r="A10" s="52"/>
      <c r="B10" s="44"/>
      <c r="C10" s="27"/>
      <c r="D10" s="65"/>
      <c r="E10" s="65"/>
      <c r="F10" s="65"/>
      <c r="G10" s="56"/>
      <c r="H10" s="56"/>
    </row>
    <row r="11" spans="1:8" hidden="1" x14ac:dyDescent="0.25">
      <c r="A11" s="52"/>
      <c r="B11" s="44"/>
      <c r="C11" s="27"/>
      <c r="D11" s="65"/>
      <c r="E11" s="65"/>
      <c r="F11" s="65"/>
      <c r="G11" s="56"/>
      <c r="H11" s="56"/>
    </row>
    <row r="12" spans="1:8" hidden="1" x14ac:dyDescent="0.25">
      <c r="A12" s="52"/>
      <c r="B12" s="44"/>
      <c r="C12" s="27"/>
      <c r="D12" s="65"/>
      <c r="E12" s="65"/>
      <c r="F12" s="65"/>
      <c r="G12" s="56"/>
      <c r="H12" s="56"/>
    </row>
    <row r="13" spans="1:8" hidden="1" x14ac:dyDescent="0.25">
      <c r="A13" s="52"/>
      <c r="B13" s="44"/>
      <c r="C13" s="27"/>
      <c r="D13" s="65"/>
      <c r="E13" s="65"/>
      <c r="F13" s="65"/>
      <c r="G13" s="56"/>
      <c r="H13" s="56"/>
    </row>
    <row r="14" spans="1:8" hidden="1" x14ac:dyDescent="0.25">
      <c r="A14" s="52"/>
      <c r="B14" s="44"/>
      <c r="C14" s="27"/>
      <c r="D14" s="65"/>
      <c r="E14" s="65"/>
      <c r="F14" s="65"/>
      <c r="G14" s="56"/>
      <c r="H14" s="56"/>
    </row>
    <row r="15" spans="1:8" hidden="1" x14ac:dyDescent="0.25">
      <c r="A15" s="52"/>
      <c r="B15" s="44"/>
      <c r="C15" s="27"/>
      <c r="D15" s="65"/>
      <c r="E15" s="65"/>
      <c r="F15" s="65"/>
      <c r="G15" s="56"/>
      <c r="H15" s="56"/>
    </row>
    <row r="16" spans="1:8" x14ac:dyDescent="0.25">
      <c r="A16" s="52"/>
      <c r="B16" s="44"/>
      <c r="C16" s="27"/>
      <c r="D16" s="41"/>
      <c r="E16" s="41"/>
      <c r="F16" s="42"/>
      <c r="G16" s="56"/>
      <c r="H16" s="56"/>
    </row>
    <row r="17" spans="1:6" ht="12.75" customHeight="1" x14ac:dyDescent="0.25">
      <c r="A17" s="52"/>
      <c r="B17" s="45" t="s">
        <v>12</v>
      </c>
      <c r="C17" s="30" t="s">
        <v>2</v>
      </c>
      <c r="D17" s="30" t="s">
        <v>5</v>
      </c>
      <c r="E17" s="30" t="s">
        <v>6</v>
      </c>
      <c r="F17" s="31" t="s">
        <v>3</v>
      </c>
    </row>
    <row r="18" spans="1:6" ht="12.75" customHeight="1" x14ac:dyDescent="0.25">
      <c r="A18" s="52"/>
      <c r="B18" s="48" t="str">
        <f>ExcelTool!B18</f>
        <v xml:space="preserve">Section 1: DOCUMENTATION STANDARDS </v>
      </c>
      <c r="C18" s="39"/>
      <c r="D18" s="39"/>
      <c r="E18" s="39"/>
      <c r="F18" s="40"/>
    </row>
    <row r="19" spans="1:6" x14ac:dyDescent="0.25">
      <c r="A19" s="59">
        <f>ExcelTool!A19</f>
        <v>1</v>
      </c>
      <c r="B19" s="47" t="str">
        <f>ExcelTool!B19</f>
        <v>Correct chart for child's age is used?</v>
      </c>
      <c r="C19" s="32">
        <f>COUNTIFS(ExcelTool!$16:$16,Audit,ExcelTool!19:19,$C$17)</f>
        <v>0</v>
      </c>
      <c r="D19" s="32">
        <f>COUNTIFS(ExcelTool!$16:$16,Audit,ExcelTool!19:19,$D$17)</f>
        <v>0</v>
      </c>
      <c r="E19" s="32">
        <f>COUNTIFS(ExcelTool!$16:$16,Audit,ExcelTool!19:19,$E$17)</f>
        <v>0</v>
      </c>
      <c r="F19" s="33" t="str">
        <f t="shared" ref="F19:F23" si="0">IF(ISERROR(((C19/(No_in_Current_Audit-E19)*100))),"NA",((C19/(No_in_Current_Audit-E19)*100)))</f>
        <v>NA</v>
      </c>
    </row>
    <row r="20" spans="1:6" x14ac:dyDescent="0.25">
      <c r="A20" s="59">
        <f>ExcelTool!A20</f>
        <v>2</v>
      </c>
      <c r="B20" s="47" t="str">
        <f>ExcelTool!B20</f>
        <v>3 addressograph labels per chart</v>
      </c>
      <c r="C20" s="32">
        <f>COUNTIFS(ExcelTool!$16:$16,Audit,ExcelTool!20:20,$C$17)</f>
        <v>0</v>
      </c>
      <c r="D20" s="32">
        <f>COUNTIFS(ExcelTool!$16:$16,Audit,ExcelTool!20:20,$D$17)</f>
        <v>0</v>
      </c>
      <c r="E20" s="32">
        <f>COUNTIFS(ExcelTool!$16:$16,Audit,ExcelTool!20:20,$E$17)</f>
        <v>0</v>
      </c>
      <c r="F20" s="33" t="str">
        <f t="shared" si="0"/>
        <v>NA</v>
      </c>
    </row>
    <row r="21" spans="1:6" ht="12.75" customHeight="1" x14ac:dyDescent="0.25">
      <c r="A21" s="59">
        <f>ExcelTool!A21</f>
        <v>3</v>
      </c>
      <c r="B21" s="47" t="str">
        <f>ExcelTool!B21</f>
        <v xml:space="preserve">Date and time of each observation present and clear </v>
      </c>
      <c r="C21" s="32">
        <f>COUNTIFS(ExcelTool!$16:$16,Audit,ExcelTool!21:21,$C$17)</f>
        <v>0</v>
      </c>
      <c r="D21" s="32">
        <f>COUNTIFS(ExcelTool!$16:$16,Audit,ExcelTool!21:21,$D$17)</f>
        <v>0</v>
      </c>
      <c r="E21" s="32">
        <f>COUNTIFS(ExcelTool!$16:$16,Audit,ExcelTool!21:21,$E$17)</f>
        <v>0</v>
      </c>
      <c r="F21" s="33" t="str">
        <f t="shared" si="0"/>
        <v>NA</v>
      </c>
    </row>
    <row r="22" spans="1:6" x14ac:dyDescent="0.25">
      <c r="A22" s="59">
        <f>ExcelTool!A22</f>
        <v>4</v>
      </c>
      <c r="B22" s="47" t="str">
        <f>ExcelTool!B22</f>
        <v xml:space="preserve">Each entry is signed </v>
      </c>
      <c r="C22" s="32">
        <f>COUNTIFS(ExcelTool!$16:$16,Audit,ExcelTool!22:22,$C$17)</f>
        <v>0</v>
      </c>
      <c r="D22" s="32">
        <f>COUNTIFS(ExcelTool!$16:$16,Audit,ExcelTool!22:22,$D$17)</f>
        <v>0</v>
      </c>
      <c r="E22" s="32">
        <f>COUNTIFS(ExcelTool!$16:$16,Audit,ExcelTool!22:22,$E$17)</f>
        <v>0</v>
      </c>
      <c r="F22" s="33" t="str">
        <f t="shared" si="0"/>
        <v>NA</v>
      </c>
    </row>
    <row r="23" spans="1:6" x14ac:dyDescent="0.25">
      <c r="A23" s="59">
        <f>ExcelTool!A23</f>
        <v>5</v>
      </c>
      <c r="B23" s="47" t="str">
        <f>ExcelTool!B23</f>
        <v>Each entry has NMBI PIN</v>
      </c>
      <c r="C23" s="32">
        <f>COUNTIFS(ExcelTool!$16:$16,Audit,ExcelTool!23:23,$C$17)</f>
        <v>0</v>
      </c>
      <c r="D23" s="32">
        <f>COUNTIFS(ExcelTool!$16:$16,Audit,ExcelTool!23:23,$D$17)</f>
        <v>0</v>
      </c>
      <c r="E23" s="32">
        <f>COUNTIFS(ExcelTool!$16:$16,Audit,ExcelTool!23:23,$E$17)</f>
        <v>0</v>
      </c>
      <c r="F23" s="33" t="str">
        <f t="shared" si="0"/>
        <v>NA</v>
      </c>
    </row>
    <row r="24" spans="1:6" x14ac:dyDescent="0.25">
      <c r="A24" s="59"/>
      <c r="B24" s="48" t="s">
        <v>16</v>
      </c>
      <c r="C24" s="39">
        <f>SUM(C19:C23)</f>
        <v>0</v>
      </c>
      <c r="D24" s="39">
        <f>SUM(D19:D23)</f>
        <v>0</v>
      </c>
      <c r="E24" s="39">
        <f>SUM(E19:E23)</f>
        <v>0</v>
      </c>
      <c r="F24" s="40" t="str">
        <f>IF(ISERROR(((C24/(No_in_Current_Audit*No_of_Questions_Section_1-E24)*100))),"NA",((C24/(No_in_Current_Audit*No_of_Questions_Section_1-E24)*100)))</f>
        <v>NA</v>
      </c>
    </row>
    <row r="25" spans="1:6" x14ac:dyDescent="0.25">
      <c r="A25" s="59"/>
      <c r="B25" s="48" t="str">
        <f>ExcelTool!B25</f>
        <v xml:space="preserve">Section 2: PARAMETERS </v>
      </c>
      <c r="C25" s="39"/>
      <c r="D25" s="39"/>
      <c r="E25" s="39"/>
      <c r="F25" s="40"/>
    </row>
    <row r="26" spans="1:6" x14ac:dyDescent="0.25">
      <c r="A26" s="59">
        <f>ExcelTool!A26</f>
        <v>1</v>
      </c>
      <c r="B26" s="47" t="str">
        <f>ExcelTool!B26</f>
        <v>Concern recorded accurately every time</v>
      </c>
      <c r="C26" s="32">
        <f>COUNTIFS(ExcelTool!$16:$16,Audit,ExcelTool!26:26,$C$17)</f>
        <v>0</v>
      </c>
      <c r="D26" s="32">
        <f>COUNTIFS(ExcelTool!$16:$16,Audit,ExcelTool!26:26,$D$17)</f>
        <v>0</v>
      </c>
      <c r="E26" s="32">
        <f>COUNTIFS(ExcelTool!$16:$16,Audit,ExcelTool!26:26,$E$17)</f>
        <v>0</v>
      </c>
      <c r="F26" s="33" t="str">
        <f t="shared" ref="F26:F27" si="1">IF(ISERROR(((C26/(No_in_Current_Audit-E26)*100))),"NA",((C26/(No_in_Current_Audit-E26)*100)))</f>
        <v>NA</v>
      </c>
    </row>
    <row r="27" spans="1:6" ht="12.75" customHeight="1" x14ac:dyDescent="0.25">
      <c r="A27" s="59">
        <f>ExcelTool!A27</f>
        <v>2</v>
      </c>
      <c r="B27" s="47" t="str">
        <f>ExcelTool!B27</f>
        <v>RR recorded accurately every time</v>
      </c>
      <c r="C27" s="32">
        <f>COUNTIFS(ExcelTool!$16:$16,Audit,ExcelTool!27:27,$C$17)</f>
        <v>0</v>
      </c>
      <c r="D27" s="32">
        <f>COUNTIFS(ExcelTool!$16:$16,Audit,ExcelTool!27:27,$D$17)</f>
        <v>0</v>
      </c>
      <c r="E27" s="32">
        <f>COUNTIFS(ExcelTool!$16:$16,Audit,ExcelTool!27:27,$E$17)</f>
        <v>0</v>
      </c>
      <c r="F27" s="33" t="str">
        <f t="shared" si="1"/>
        <v>NA</v>
      </c>
    </row>
    <row r="28" spans="1:6" ht="12.75" customHeight="1" x14ac:dyDescent="0.25">
      <c r="A28" s="59">
        <f>ExcelTool!A28</f>
        <v>3</v>
      </c>
      <c r="B28" s="47" t="str">
        <f>ExcelTool!B28</f>
        <v>RE recorded accurately every time</v>
      </c>
      <c r="C28" s="32">
        <f>COUNTIFS(ExcelTool!$16:$16,Audit,ExcelTool!28:28,$C$17)</f>
        <v>0</v>
      </c>
      <c r="D28" s="32">
        <f>COUNTIFS(ExcelTool!$16:$16,Audit,ExcelTool!28:28,$D$17)</f>
        <v>0</v>
      </c>
      <c r="E28" s="32">
        <f>COUNTIFS(ExcelTool!$16:$16,Audit,ExcelTool!28:28,$E$17)</f>
        <v>0</v>
      </c>
      <c r="F28" s="33" t="str">
        <f t="shared" ref="F28:F36" si="2">IF(ISERROR(((C28/(No_in_Current_Audit-E28)*100))),"NA",((C28/(No_in_Current_Audit-E28)*100)))</f>
        <v>NA</v>
      </c>
    </row>
    <row r="29" spans="1:6" ht="12.75" customHeight="1" x14ac:dyDescent="0.25">
      <c r="A29" s="59">
        <f>ExcelTool!A29</f>
        <v>4</v>
      </c>
      <c r="B29" s="47" t="str">
        <f>ExcelTool!B29</f>
        <v>O2 recorded accurately every time</v>
      </c>
      <c r="C29" s="32">
        <f>COUNTIFS(ExcelTool!$16:$16,Audit,ExcelTool!29:29,$C$17)</f>
        <v>0</v>
      </c>
      <c r="D29" s="32">
        <f>COUNTIFS(ExcelTool!$16:$16,Audit,ExcelTool!29:29,$D$17)</f>
        <v>0</v>
      </c>
      <c r="E29" s="32">
        <f>COUNTIFS(ExcelTool!$16:$16,Audit,ExcelTool!29:29,$E$17)</f>
        <v>0</v>
      </c>
      <c r="F29" s="33" t="str">
        <f t="shared" si="2"/>
        <v>NA</v>
      </c>
    </row>
    <row r="30" spans="1:6" ht="12.75" customHeight="1" x14ac:dyDescent="0.25">
      <c r="A30" s="59">
        <f>ExcelTool!A30</f>
        <v>5</v>
      </c>
      <c r="B30" s="47" t="str">
        <f>ExcelTool!B30</f>
        <v>HR recorded accurately every time</v>
      </c>
      <c r="C30" s="32">
        <f>COUNTIFS(ExcelTool!$16:$16,Audit,ExcelTool!30:30,$C$17)</f>
        <v>0</v>
      </c>
      <c r="D30" s="32">
        <f>COUNTIFS(ExcelTool!$16:$16,Audit,ExcelTool!30:30,$D$17)</f>
        <v>0</v>
      </c>
      <c r="E30" s="32">
        <f>COUNTIFS(ExcelTool!$16:$16,Audit,ExcelTool!30:30,$E$17)</f>
        <v>0</v>
      </c>
      <c r="F30" s="33" t="str">
        <f t="shared" si="2"/>
        <v>NA</v>
      </c>
    </row>
    <row r="31" spans="1:6" ht="12.75" customHeight="1" x14ac:dyDescent="0.25">
      <c r="A31" s="59">
        <f>ExcelTool!A31</f>
        <v>6</v>
      </c>
      <c r="B31" s="47" t="str">
        <f>ExcelTool!B31</f>
        <v>AVPU recorded accurately every time</v>
      </c>
      <c r="C31" s="32">
        <f>COUNTIFS(ExcelTool!$16:$16,Audit,ExcelTool!31:31,$C$17)</f>
        <v>0</v>
      </c>
      <c r="D31" s="32">
        <f>COUNTIFS(ExcelTool!$16:$16,Audit,ExcelTool!31:31,$D$17)</f>
        <v>0</v>
      </c>
      <c r="E31" s="32">
        <f>COUNTIFS(ExcelTool!$16:$16,Audit,ExcelTool!31:31,$E$17)</f>
        <v>0</v>
      </c>
      <c r="F31" s="33" t="str">
        <f t="shared" si="2"/>
        <v>NA</v>
      </c>
    </row>
    <row r="32" spans="1:6" ht="12.75" customHeight="1" x14ac:dyDescent="0.25">
      <c r="A32" s="59">
        <f>ExcelTool!A32</f>
        <v>7</v>
      </c>
      <c r="B32" s="47" t="str">
        <f>ExcelTool!B32</f>
        <v>SpO2 recorded accurately every time</v>
      </c>
      <c r="C32" s="32">
        <f>COUNTIFS(ExcelTool!$16:$16,Audit,ExcelTool!32:32,$C$17)</f>
        <v>0</v>
      </c>
      <c r="D32" s="32">
        <f>COUNTIFS(ExcelTool!$16:$16,Audit,ExcelTool!32:32,$D$17)</f>
        <v>0</v>
      </c>
      <c r="E32" s="32">
        <f>COUNTIFS(ExcelTool!$16:$16,Audit,ExcelTool!32:32,$E$17)</f>
        <v>0</v>
      </c>
      <c r="F32" s="33" t="str">
        <f t="shared" si="2"/>
        <v>NA</v>
      </c>
    </row>
    <row r="33" spans="1:6" ht="12.75" customHeight="1" x14ac:dyDescent="0.25">
      <c r="A33" s="59">
        <f>ExcelTool!A33</f>
        <v>8</v>
      </c>
      <c r="B33" s="47" t="str">
        <f>ExcelTool!B33</f>
        <v>CRT recorded accurately every time</v>
      </c>
      <c r="C33" s="32">
        <f>COUNTIFS(ExcelTool!$16:$16,Audit,ExcelTool!33:33,$C$17)</f>
        <v>0</v>
      </c>
      <c r="D33" s="32">
        <f>COUNTIFS(ExcelTool!$16:$16,Audit,ExcelTool!33:33,$D$17)</f>
        <v>0</v>
      </c>
      <c r="E33" s="32">
        <f>COUNTIFS(ExcelTool!$16:$16,Audit,ExcelTool!33:33,$E$17)</f>
        <v>0</v>
      </c>
      <c r="F33" s="33" t="str">
        <f t="shared" si="2"/>
        <v>NA</v>
      </c>
    </row>
    <row r="34" spans="1:6" ht="12.75" customHeight="1" x14ac:dyDescent="0.25">
      <c r="A34" s="59">
        <f>ExcelTool!A34</f>
        <v>9</v>
      </c>
      <c r="B34" s="47" t="str">
        <f>ExcelTool!B34</f>
        <v>BP recorded accurately every time</v>
      </c>
      <c r="C34" s="32">
        <f>COUNTIFS(ExcelTool!$16:$16,Audit,ExcelTool!34:34,$C$17)</f>
        <v>0</v>
      </c>
      <c r="D34" s="32">
        <f>COUNTIFS(ExcelTool!$16:$16,Audit,ExcelTool!34:34,$D$17)</f>
        <v>0</v>
      </c>
      <c r="E34" s="32">
        <f>COUNTIFS(ExcelTool!$16:$16,Audit,ExcelTool!34:34,$E$17)</f>
        <v>0</v>
      </c>
      <c r="F34" s="33" t="str">
        <f t="shared" si="2"/>
        <v>NA</v>
      </c>
    </row>
    <row r="35" spans="1:6" ht="12.75" customHeight="1" x14ac:dyDescent="0.25">
      <c r="A35" s="59">
        <f>ExcelTool!A35</f>
        <v>10</v>
      </c>
      <c r="B35" s="47" t="str">
        <f>ExcelTool!B35</f>
        <v>Skin Colour recorded accurately every time</v>
      </c>
      <c r="C35" s="32">
        <f>COUNTIFS(ExcelTool!$16:$16,Audit,ExcelTool!35:35,$C$17)</f>
        <v>0</v>
      </c>
      <c r="D35" s="32">
        <f>COUNTIFS(ExcelTool!$16:$16,Audit,ExcelTool!35:35,$D$17)</f>
        <v>0</v>
      </c>
      <c r="E35" s="32">
        <f>COUNTIFS(ExcelTool!$16:$16,Audit,ExcelTool!35:35,$E$17)</f>
        <v>0</v>
      </c>
      <c r="F35" s="33" t="str">
        <f t="shared" si="2"/>
        <v>NA</v>
      </c>
    </row>
    <row r="36" spans="1:6" ht="12.75" customHeight="1" x14ac:dyDescent="0.25">
      <c r="A36" s="59">
        <f>ExcelTool!A36</f>
        <v>11</v>
      </c>
      <c r="B36" s="47" t="str">
        <f>ExcelTool!B36</f>
        <v>Temp recorded accurately every time</v>
      </c>
      <c r="C36" s="32">
        <f>COUNTIFS(ExcelTool!$16:$16,Audit,ExcelTool!36:36,$C$17)</f>
        <v>0</v>
      </c>
      <c r="D36" s="32">
        <f>COUNTIFS(ExcelTool!$16:$16,Audit,ExcelTool!36:36,$D$17)</f>
        <v>0</v>
      </c>
      <c r="E36" s="32">
        <f>COUNTIFS(ExcelTool!$16:$16,Audit,ExcelTool!36:36,$E$17)</f>
        <v>0</v>
      </c>
      <c r="F36" s="33" t="str">
        <f t="shared" si="2"/>
        <v>NA</v>
      </c>
    </row>
    <row r="37" spans="1:6" x14ac:dyDescent="0.25">
      <c r="A37" s="59"/>
      <c r="B37" s="48" t="s">
        <v>16</v>
      </c>
      <c r="C37" s="39">
        <f>SUM(C26:C36)</f>
        <v>0</v>
      </c>
      <c r="D37" s="39">
        <f t="shared" ref="D37:E37" si="3">SUM(D26:D36)</f>
        <v>0</v>
      </c>
      <c r="E37" s="39">
        <f t="shared" si="3"/>
        <v>0</v>
      </c>
      <c r="F37" s="40" t="str">
        <f>IF(ISERROR(((C37/(No_in_Current_Audit*No_of_Questions_Section_2-E37)*100))),"NA",((C37/(No_in_Current_Audit*No_of_Questions_Section_2-E37)*100)))</f>
        <v>NA</v>
      </c>
    </row>
    <row r="38" spans="1:6" x14ac:dyDescent="0.25">
      <c r="A38" s="59"/>
      <c r="B38" s="48" t="str">
        <f>ExcelTool!B38</f>
        <v xml:space="preserve">Section 3: SCORING </v>
      </c>
      <c r="C38" s="39"/>
      <c r="D38" s="39"/>
      <c r="E38" s="39"/>
      <c r="F38" s="40"/>
    </row>
    <row r="39" spans="1:6" x14ac:dyDescent="0.25">
      <c r="A39" s="59">
        <f>ExcelTool!A39</f>
        <v>1</v>
      </c>
      <c r="B39" s="47" t="str">
        <f>ExcelTool!B39</f>
        <v xml:space="preserve">Every individual parameter score correct </v>
      </c>
      <c r="C39" s="32">
        <f>COUNTIFS(ExcelTool!$16:$16,Audit,ExcelTool!39:39,$C$17)</f>
        <v>0</v>
      </c>
      <c r="D39" s="32">
        <f>COUNTIFS(ExcelTool!$16:$16,Audit,ExcelTool!39:39,$D$17)</f>
        <v>0</v>
      </c>
      <c r="E39" s="32">
        <f>COUNTIFS(ExcelTool!$16:$16,Audit,ExcelTool!39:39,$E$17)</f>
        <v>0</v>
      </c>
      <c r="F39" s="33" t="str">
        <f t="shared" ref="F39:F40" si="4">IF(ISERROR(((C39/(No_in_Current_Audit-E39)*100))),"NA",((C39/(No_in_Current_Audit-E39)*100)))</f>
        <v>NA</v>
      </c>
    </row>
    <row r="40" spans="1:6" x14ac:dyDescent="0.25">
      <c r="A40" s="59">
        <f>ExcelTool!A40</f>
        <v>2</v>
      </c>
      <c r="B40" s="47" t="str">
        <f>ExcelTool!B40</f>
        <v>Total PEWS Score correct on every entry</v>
      </c>
      <c r="C40" s="32">
        <f>COUNTIFS(ExcelTool!$16:$16,Audit,ExcelTool!40:40,$C$17)</f>
        <v>0</v>
      </c>
      <c r="D40" s="32">
        <f>COUNTIFS(ExcelTool!$16:$16,Audit,ExcelTool!40:40,$D$17)</f>
        <v>0</v>
      </c>
      <c r="E40" s="32">
        <f>COUNTIFS(ExcelTool!$16:$16,Audit,ExcelTool!40:40,$E$17)</f>
        <v>0</v>
      </c>
      <c r="F40" s="33" t="str">
        <f t="shared" si="4"/>
        <v>NA</v>
      </c>
    </row>
    <row r="41" spans="1:6" x14ac:dyDescent="0.25">
      <c r="A41" s="59"/>
      <c r="B41" s="48" t="s">
        <v>16</v>
      </c>
      <c r="C41" s="39">
        <f>SUM(C39:C40)</f>
        <v>0</v>
      </c>
      <c r="D41" s="39">
        <f>SUM(D39:D40)</f>
        <v>0</v>
      </c>
      <c r="E41" s="39">
        <f>SUM(E39:E40)</f>
        <v>0</v>
      </c>
      <c r="F41" s="40" t="str">
        <f>IF(ISERROR(((C41/(No_in_Current_Audit*No_of_Questions_Section_3-E41)*100))),"NA",((C41/(No_in_Current_Audit*No_of_Questions_Section_3-E41)*100)))</f>
        <v>NA</v>
      </c>
    </row>
    <row r="42" spans="1:6" x14ac:dyDescent="0.25">
      <c r="A42" s="59"/>
      <c r="B42" s="48" t="str">
        <f>ExcelTool!B42</f>
        <v>Section 4: ESCALATION</v>
      </c>
      <c r="C42" s="39"/>
      <c r="D42" s="39"/>
      <c r="E42" s="39"/>
      <c r="F42" s="40"/>
    </row>
    <row r="43" spans="1:6" x14ac:dyDescent="0.25">
      <c r="A43" s="59">
        <f>ExcelTool!A43</f>
        <v>1</v>
      </c>
      <c r="B43" s="47" t="str">
        <f>ExcelTool!B43</f>
        <v>Evidence of Nursing Response to triggers</v>
      </c>
      <c r="C43" s="32">
        <f>COUNTIFS(ExcelTool!$16:$16,Audit,ExcelTool!43:43,$C$17)</f>
        <v>0</v>
      </c>
      <c r="D43" s="32">
        <f>COUNTIFS(ExcelTool!$16:$16,Audit,ExcelTool!43:43,$D$17)</f>
        <v>0</v>
      </c>
      <c r="E43" s="32">
        <f>COUNTIFS(ExcelTool!$16:$16,Audit,ExcelTool!43:43,$E$17)</f>
        <v>0</v>
      </c>
      <c r="F43" s="33" t="str">
        <f t="shared" ref="F43:F44" si="5">IF(ISERROR(((C43/(No_in_Current_Audit-E43)*100))),"NA",((C43/(No_in_Current_Audit-E43)*100)))</f>
        <v>NA</v>
      </c>
    </row>
    <row r="44" spans="1:6" ht="26.4" x14ac:dyDescent="0.25">
      <c r="A44" s="59">
        <f>ExcelTool!A44</f>
        <v>2</v>
      </c>
      <c r="B44" s="47" t="str">
        <f>ExcelTool!B44</f>
        <v>Evidence of Medical Response to requested action or review</v>
      </c>
      <c r="C44" s="32">
        <f>COUNTIFS(ExcelTool!$16:$16,Audit,ExcelTool!44:44,$C$17)</f>
        <v>0</v>
      </c>
      <c r="D44" s="32">
        <f>COUNTIFS(ExcelTool!$16:$16,Audit,ExcelTool!44:44,$D$17)</f>
        <v>0</v>
      </c>
      <c r="E44" s="32">
        <f>COUNTIFS(ExcelTool!$16:$16,Audit,ExcelTool!44:44,$E$17)</f>
        <v>0</v>
      </c>
      <c r="F44" s="33" t="str">
        <f t="shared" si="5"/>
        <v>NA</v>
      </c>
    </row>
    <row r="45" spans="1:6" x14ac:dyDescent="0.25">
      <c r="A45" s="59"/>
      <c r="B45" s="48" t="s">
        <v>16</v>
      </c>
      <c r="C45" s="39">
        <f>SUM(C43:C44)</f>
        <v>0</v>
      </c>
      <c r="D45" s="39">
        <f>SUM(D43:D44)</f>
        <v>0</v>
      </c>
      <c r="E45" s="39">
        <f>SUM(E43:E44)</f>
        <v>0</v>
      </c>
      <c r="F45" s="40" t="str">
        <f>IF(ISERROR(((C45/(No_in_Current_Audit*No_of_Questions_Section_4-E45)*100))),"NA",((C45/(No_in_Current_Audit*No_of_Questions_Section_4-E45)*100)))</f>
        <v>NA</v>
      </c>
    </row>
    <row r="46" spans="1:6" x14ac:dyDescent="0.25">
      <c r="A46" s="59"/>
      <c r="B46" s="48" t="str">
        <f>ExcelTool!B46</f>
        <v>Section 5: VARIANCES (PA or MES)</v>
      </c>
      <c r="C46" s="39"/>
      <c r="D46" s="39"/>
      <c r="E46" s="39"/>
      <c r="F46" s="40"/>
    </row>
    <row r="47" spans="1:6" x14ac:dyDescent="0.25">
      <c r="A47" s="59">
        <f>ExcelTool!A47</f>
        <v>1</v>
      </c>
      <c r="B47" s="47" t="str">
        <f>ExcelTool!B47</f>
        <v>Does the PA have a date/ time?</v>
      </c>
      <c r="C47" s="32">
        <f>COUNTIFS(ExcelTool!$16:$16,Audit,ExcelTool!47:47,$C$17)</f>
        <v>0</v>
      </c>
      <c r="D47" s="32">
        <f>COUNTIFS(ExcelTool!$16:$16,Audit,ExcelTool!47:47,$D$17)</f>
        <v>0</v>
      </c>
      <c r="E47" s="32">
        <f>COUNTIFS(ExcelTool!$16:$16,Audit,ExcelTool!47:47,$E$17)</f>
        <v>0</v>
      </c>
      <c r="F47" s="33" t="str">
        <f t="shared" ref="F47" si="6">IF(ISERROR(((C47/(No_in_Current_Audit-E47)*100))),"NA",((C47/(No_in_Current_Audit-E47)*100)))</f>
        <v>NA</v>
      </c>
    </row>
    <row r="48" spans="1:6" x14ac:dyDescent="0.25">
      <c r="A48" s="59">
        <f>ExcelTool!A48</f>
        <v>2</v>
      </c>
      <c r="B48" s="47" t="str">
        <f>ExcelTool!B48</f>
        <v>Does the PA contain clinical parameters?</v>
      </c>
      <c r="C48" s="32">
        <f>COUNTIFS(ExcelTool!$16:$16,Audit,ExcelTool!48:48,$C$17)</f>
        <v>0</v>
      </c>
      <c r="D48" s="32">
        <f>COUNTIFS(ExcelTool!$16:$16,Audit,ExcelTool!48:48,$D$17)</f>
        <v>0</v>
      </c>
      <c r="E48" s="32">
        <f>COUNTIFS(ExcelTool!$16:$16,Audit,ExcelTool!48:48,$E$17)</f>
        <v>0</v>
      </c>
      <c r="F48" s="33" t="str">
        <f t="shared" ref="F48:F56" si="7">IF(ISERROR(((C48/(No_in_Current_Audit-E48)*100))),"NA",((C48/(No_in_Current_Audit-E48)*100)))</f>
        <v>NA</v>
      </c>
    </row>
    <row r="49" spans="1:6" x14ac:dyDescent="0.25">
      <c r="A49" s="59">
        <f>ExcelTool!A49</f>
        <v>3</v>
      </c>
      <c r="B49" s="47" t="str">
        <f>ExcelTool!B49</f>
        <v>Does the PA contain new acceptable range?</v>
      </c>
      <c r="C49" s="32">
        <f>COUNTIFS(ExcelTool!$16:$16,Audit,ExcelTool!49:49,$C$17)</f>
        <v>0</v>
      </c>
      <c r="D49" s="32">
        <f>COUNTIFS(ExcelTool!$16:$16,Audit,ExcelTool!49:49,$D$17)</f>
        <v>0</v>
      </c>
      <c r="E49" s="32">
        <f>COUNTIFS(ExcelTool!$16:$16,Audit,ExcelTool!49:49,$E$17)</f>
        <v>0</v>
      </c>
      <c r="F49" s="33" t="str">
        <f t="shared" si="7"/>
        <v>NA</v>
      </c>
    </row>
    <row r="50" spans="1:6" x14ac:dyDescent="0.25">
      <c r="A50" s="59">
        <f>ExcelTool!A50</f>
        <v>4</v>
      </c>
      <c r="B50" s="47" t="str">
        <f>ExcelTool!B50</f>
        <v>Does the PA contain next medical review?</v>
      </c>
      <c r="C50" s="32">
        <f>COUNTIFS(ExcelTool!$16:$16,Audit,ExcelTool!50:50,$C$17)</f>
        <v>0</v>
      </c>
      <c r="D50" s="32">
        <f>COUNTIFS(ExcelTool!$16:$16,Audit,ExcelTool!50:50,$D$17)</f>
        <v>0</v>
      </c>
      <c r="E50" s="32">
        <f>COUNTIFS(ExcelTool!$16:$16,Audit,ExcelTool!50:50,$E$17)</f>
        <v>0</v>
      </c>
      <c r="F50" s="33" t="str">
        <f t="shared" si="7"/>
        <v>NA</v>
      </c>
    </row>
    <row r="51" spans="1:6" ht="26.4" x14ac:dyDescent="0.25">
      <c r="A51" s="59">
        <f>ExcelTool!A51</f>
        <v>5</v>
      </c>
      <c r="B51" s="47" t="str">
        <f>ExcelTool!B51</f>
        <v>Does the PA contain Doctor signature, print name / MCRN?</v>
      </c>
      <c r="C51" s="32">
        <f>COUNTIFS(ExcelTool!$16:$16,Audit,ExcelTool!51:51,$C$17)</f>
        <v>0</v>
      </c>
      <c r="D51" s="32">
        <f>COUNTIFS(ExcelTool!$16:$16,Audit,ExcelTool!51:51,$D$17)</f>
        <v>0</v>
      </c>
      <c r="E51" s="32">
        <f>COUNTIFS(ExcelTool!$16:$16,Audit,ExcelTool!51:51,$E$17)</f>
        <v>0</v>
      </c>
      <c r="F51" s="33" t="str">
        <f t="shared" si="7"/>
        <v>NA</v>
      </c>
    </row>
    <row r="52" spans="1:6" x14ac:dyDescent="0.25">
      <c r="A52" s="59">
        <f>ExcelTool!A52</f>
        <v>6</v>
      </c>
      <c r="B52" s="47" t="str">
        <f>ExcelTool!B52</f>
        <v>Does the MEA have a date/ time?</v>
      </c>
      <c r="C52" s="32">
        <f>COUNTIFS(ExcelTool!$16:$16,Audit,ExcelTool!52:52,$C$17)</f>
        <v>0</v>
      </c>
      <c r="D52" s="32">
        <f>COUNTIFS(ExcelTool!$16:$16,Audit,ExcelTool!52:52,$D$17)</f>
        <v>0</v>
      </c>
      <c r="E52" s="32">
        <f>COUNTIFS(ExcelTool!$16:$16,Audit,ExcelTool!52:52,$E$17)</f>
        <v>0</v>
      </c>
      <c r="F52" s="33" t="str">
        <f t="shared" si="7"/>
        <v>NA</v>
      </c>
    </row>
    <row r="53" spans="1:6" x14ac:dyDescent="0.25">
      <c r="A53" s="59">
        <f>ExcelTool!A53</f>
        <v>7</v>
      </c>
      <c r="B53" s="47" t="str">
        <f>ExcelTool!B53</f>
        <v>Does the MEA contain clinical impression?</v>
      </c>
      <c r="C53" s="32">
        <f>COUNTIFS(ExcelTool!$16:$16,Audit,ExcelTool!53:53,$C$17)</f>
        <v>0</v>
      </c>
      <c r="D53" s="32">
        <f>COUNTIFS(ExcelTool!$16:$16,Audit,ExcelTool!53:53,$D$17)</f>
        <v>0</v>
      </c>
      <c r="E53" s="32">
        <f>COUNTIFS(ExcelTool!$16:$16,Audit,ExcelTool!53:53,$E$17)</f>
        <v>0</v>
      </c>
      <c r="F53" s="33" t="str">
        <f t="shared" si="7"/>
        <v>NA</v>
      </c>
    </row>
    <row r="54" spans="1:6" ht="26.4" x14ac:dyDescent="0.25">
      <c r="A54" s="59">
        <f>ExcelTool!A54</f>
        <v>8</v>
      </c>
      <c r="B54" s="47" t="str">
        <f>ExcelTool!B54</f>
        <v>Does the MEA contain acceptable parameter range(s)?</v>
      </c>
      <c r="C54" s="32">
        <f>COUNTIFS(ExcelTool!$16:$16,Audit,ExcelTool!54:54,$C$17)</f>
        <v>0</v>
      </c>
      <c r="D54" s="32">
        <f>COUNTIFS(ExcelTool!$16:$16,Audit,ExcelTool!54:54,$D$17)</f>
        <v>0</v>
      </c>
      <c r="E54" s="32">
        <f>COUNTIFS(ExcelTool!$16:$16,Audit,ExcelTool!54:54,$E$17)</f>
        <v>0</v>
      </c>
      <c r="F54" s="33" t="str">
        <f t="shared" si="7"/>
        <v>NA</v>
      </c>
    </row>
    <row r="55" spans="1:6" x14ac:dyDescent="0.25">
      <c r="A55" s="59">
        <f>ExcelTool!A55</f>
        <v>9</v>
      </c>
      <c r="B55" s="47" t="str">
        <f>ExcelTool!B55</f>
        <v>Does the MEA contain next medical review?</v>
      </c>
      <c r="C55" s="32">
        <f>COUNTIFS(ExcelTool!$16:$16,Audit,ExcelTool!55:55,$C$17)</f>
        <v>0</v>
      </c>
      <c r="D55" s="32">
        <f>COUNTIFS(ExcelTool!$16:$16,Audit,ExcelTool!55:55,$D$17)</f>
        <v>0</v>
      </c>
      <c r="E55" s="32">
        <f>COUNTIFS(ExcelTool!$16:$16,Audit,ExcelTool!55:55,$E$17)</f>
        <v>0</v>
      </c>
      <c r="F55" s="33" t="str">
        <f t="shared" si="7"/>
        <v>NA</v>
      </c>
    </row>
    <row r="56" spans="1:6" ht="26.4" x14ac:dyDescent="0.25">
      <c r="A56" s="59">
        <f>ExcelTool!A56</f>
        <v>10</v>
      </c>
      <c r="B56" s="47" t="str">
        <f>ExcelTool!B56</f>
        <v>Does the MEA contain Doctor signature, print name / MCRN?</v>
      </c>
      <c r="C56" s="32">
        <f>COUNTIFS(ExcelTool!$16:$16,Audit,ExcelTool!56:56,$C$17)</f>
        <v>0</v>
      </c>
      <c r="D56" s="32">
        <f>COUNTIFS(ExcelTool!$16:$16,Audit,ExcelTool!56:56,$D$17)</f>
        <v>0</v>
      </c>
      <c r="E56" s="32">
        <f>COUNTIFS(ExcelTool!$16:$16,Audit,ExcelTool!56:56,$E$17)</f>
        <v>0</v>
      </c>
      <c r="F56" s="33" t="str">
        <f t="shared" si="7"/>
        <v>NA</v>
      </c>
    </row>
    <row r="57" spans="1:6" x14ac:dyDescent="0.25">
      <c r="A57" s="59"/>
      <c r="B57" s="48" t="s">
        <v>16</v>
      </c>
      <c r="C57" s="39">
        <f>SUM(C47:C56)</f>
        <v>0</v>
      </c>
      <c r="D57" s="39">
        <f t="shared" ref="D57:E57" si="8">SUM(D47:D56)</f>
        <v>0</v>
      </c>
      <c r="E57" s="39">
        <f t="shared" si="8"/>
        <v>0</v>
      </c>
      <c r="F57" s="40" t="str">
        <f>IF(ISERROR(((C57/(No_in_Current_Audit*No_of_Questions_Section_5-E57)*100))),"NA",((C57/(No_in_Current_Audit*No_of_Questions_Section_5-E57)*100)))</f>
        <v>NA</v>
      </c>
    </row>
    <row r="58" spans="1:6" x14ac:dyDescent="0.25">
      <c r="A58" s="59"/>
      <c r="B58" s="61" t="s">
        <v>23</v>
      </c>
      <c r="C58" s="60">
        <f>SUM(C24,C37,C41,C45,C57)</f>
        <v>0</v>
      </c>
      <c r="D58" s="60">
        <f t="shared" ref="D58:E58" si="9">SUM(D24,D37,D41,D45,D57)</f>
        <v>0</v>
      </c>
      <c r="E58" s="60">
        <f t="shared" si="9"/>
        <v>0</v>
      </c>
      <c r="F58" s="40" t="str">
        <f>IF(ISERROR(((C58/(No_in_Current_Audit*No._of_Questions-E58)*100))),"NA",((C58/(No_in_Current_Audit*No._of_Questions-E58)*100)))</f>
        <v>NA</v>
      </c>
    </row>
    <row r="60" spans="1:6" x14ac:dyDescent="0.25">
      <c r="B60" s="221" t="s">
        <v>25</v>
      </c>
      <c r="C60" s="221"/>
      <c r="D60" s="221"/>
      <c r="E60" s="221"/>
      <c r="F60" s="221"/>
    </row>
    <row r="61" spans="1:6" x14ac:dyDescent="0.25">
      <c r="B61" s="63" t="s">
        <v>24</v>
      </c>
      <c r="C61" s="221" t="s">
        <v>3</v>
      </c>
      <c r="D61" s="221"/>
      <c r="E61" s="221"/>
      <c r="F61" s="221"/>
    </row>
    <row r="62" spans="1:6" x14ac:dyDescent="0.25">
      <c r="B62" s="50" t="s">
        <v>116</v>
      </c>
      <c r="C62" s="214" t="str">
        <f>F24</f>
        <v>NA</v>
      </c>
      <c r="D62" s="215"/>
      <c r="E62" s="215"/>
      <c r="F62" s="215"/>
    </row>
    <row r="63" spans="1:6" x14ac:dyDescent="0.25">
      <c r="B63" s="50" t="s">
        <v>117</v>
      </c>
      <c r="C63" s="214" t="str">
        <f>F37</f>
        <v>NA</v>
      </c>
      <c r="D63" s="215"/>
      <c r="E63" s="215"/>
      <c r="F63" s="215"/>
    </row>
    <row r="64" spans="1:6" x14ac:dyDescent="0.25">
      <c r="B64" s="50" t="s">
        <v>118</v>
      </c>
      <c r="C64" s="214" t="str">
        <f>F41</f>
        <v>NA</v>
      </c>
      <c r="D64" s="215"/>
      <c r="E64" s="215"/>
      <c r="F64" s="215"/>
    </row>
    <row r="65" spans="2:6" x14ac:dyDescent="0.25">
      <c r="B65" s="50" t="s">
        <v>119</v>
      </c>
      <c r="C65" s="214" t="str">
        <f>F45</f>
        <v>NA</v>
      </c>
      <c r="D65" s="215"/>
      <c r="E65" s="215"/>
      <c r="F65" s="215"/>
    </row>
    <row r="66" spans="2:6" x14ac:dyDescent="0.25">
      <c r="B66" s="50" t="s">
        <v>120</v>
      </c>
      <c r="C66" s="214" t="str">
        <f>F57</f>
        <v>NA</v>
      </c>
      <c r="D66" s="215"/>
      <c r="E66" s="215"/>
      <c r="F66" s="215"/>
    </row>
    <row r="67" spans="2:6" x14ac:dyDescent="0.25">
      <c r="B67" s="50" t="s">
        <v>23</v>
      </c>
      <c r="C67" s="214" t="str">
        <f>F58</f>
        <v>NA</v>
      </c>
      <c r="D67" s="215"/>
      <c r="E67" s="215"/>
      <c r="F67" s="215"/>
    </row>
    <row r="121" spans="2:7" x14ac:dyDescent="0.25">
      <c r="B121" s="53"/>
      <c r="C121" s="56"/>
      <c r="D121" s="56"/>
      <c r="E121" s="56"/>
      <c r="F121" s="57"/>
      <c r="G121" s="57"/>
    </row>
    <row r="122" spans="2:7" x14ac:dyDescent="0.25">
      <c r="B122" s="53"/>
      <c r="C122" s="56"/>
      <c r="D122" s="56"/>
      <c r="E122" s="56"/>
      <c r="F122" s="57"/>
      <c r="G122" s="57"/>
    </row>
    <row r="123" spans="2:7" x14ac:dyDescent="0.25">
      <c r="B123" s="53"/>
      <c r="C123" s="56"/>
      <c r="D123" s="56"/>
      <c r="E123" s="56"/>
      <c r="F123" s="57"/>
      <c r="G123" s="57"/>
    </row>
    <row r="124" spans="2:7" x14ac:dyDescent="0.25">
      <c r="B124" s="53"/>
      <c r="C124" s="56"/>
      <c r="D124" s="56"/>
      <c r="E124" s="56"/>
      <c r="F124" s="57"/>
      <c r="G124" s="57"/>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sheetData>
  <sheetProtection sheet="1" objects="1" scenarios="1"/>
  <mergeCells count="17">
    <mergeCell ref="C63:F63"/>
    <mergeCell ref="C64:F64"/>
    <mergeCell ref="C65:F65"/>
    <mergeCell ref="C66:F66"/>
    <mergeCell ref="C67:F67"/>
    <mergeCell ref="C62:F62"/>
    <mergeCell ref="B1:F1"/>
    <mergeCell ref="C2:F2"/>
    <mergeCell ref="C3:F3"/>
    <mergeCell ref="C4:F4"/>
    <mergeCell ref="C5:F5"/>
    <mergeCell ref="C6:F6"/>
    <mergeCell ref="C7:F7"/>
    <mergeCell ref="C8:F8"/>
    <mergeCell ref="C9:F9"/>
    <mergeCell ref="B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5" manualBreakCount="5">
    <brk id="58" max="16383" man="1"/>
    <brk id="102" max="16383" man="1"/>
    <brk id="139" max="16383" man="1"/>
    <brk id="172" max="16383" man="1"/>
    <brk id="20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3"/>
  <sheetViews>
    <sheetView topLeftCell="A53" zoomScaleNormal="100" workbookViewId="0">
      <selection activeCell="C8" sqref="C8:F8"/>
    </sheetView>
  </sheetViews>
  <sheetFormatPr defaultColWidth="9.109375" defaultRowHeight="13.2" x14ac:dyDescent="0.25"/>
  <cols>
    <col min="1" max="1" width="3.6640625" style="62" customWidth="1"/>
    <col min="2" max="2" width="45.6640625" style="64" customWidth="1"/>
    <col min="3" max="6" width="12.6640625" style="53" customWidth="1"/>
    <col min="7" max="16384" width="9.109375" style="53"/>
  </cols>
  <sheetData>
    <row r="1" spans="1:14" ht="15.6" x14ac:dyDescent="0.3">
      <c r="A1" s="52"/>
      <c r="B1" s="208" t="str">
        <f ca="1">OFFSET(ExcelTool!B1,0,0,1,1)</f>
        <v>Audit of PEWS</v>
      </c>
      <c r="C1" s="208"/>
      <c r="D1" s="208"/>
      <c r="E1" s="208"/>
      <c r="F1" s="209"/>
    </row>
    <row r="2" spans="1:14" x14ac:dyDescent="0.25">
      <c r="A2" s="52"/>
      <c r="B2" s="43" t="str">
        <f>ExcelTool!B2</f>
        <v>Hospital</v>
      </c>
      <c r="C2" s="210" t="str">
        <f>ExcelTool!C2</f>
        <v>&lt;enter hospital name&gt;</v>
      </c>
      <c r="D2" s="210"/>
      <c r="E2" s="210"/>
      <c r="F2" s="210"/>
      <c r="G2" s="54"/>
      <c r="H2" s="55"/>
      <c r="J2" s="56"/>
      <c r="K2" s="56"/>
      <c r="L2" s="56"/>
      <c r="M2" s="57"/>
      <c r="N2" s="57"/>
    </row>
    <row r="3" spans="1:14" x14ac:dyDescent="0.25">
      <c r="A3" s="52"/>
      <c r="B3" s="43" t="str">
        <f>ExcelTool!B3</f>
        <v>Ward/ Area</v>
      </c>
      <c r="C3" s="210" t="str">
        <f>ExcelTool!C3</f>
        <v>&lt;enter ward name&gt;</v>
      </c>
      <c r="D3" s="210"/>
      <c r="E3" s="210"/>
      <c r="F3" s="210"/>
      <c r="G3" s="58"/>
      <c r="H3" s="55"/>
      <c r="J3" s="56"/>
      <c r="K3" s="56"/>
      <c r="L3" s="56"/>
      <c r="M3" s="57"/>
      <c r="N3" s="57"/>
    </row>
    <row r="4" spans="1:14" x14ac:dyDescent="0.25">
      <c r="A4" s="52"/>
      <c r="B4" s="43" t="str">
        <f>ExcelTool!B4</f>
        <v>Auditor(s)</v>
      </c>
      <c r="C4" s="210" t="str">
        <f>ExcelTool!C4</f>
        <v>&lt;enter lead auditor name&gt;</v>
      </c>
      <c r="D4" s="210"/>
      <c r="E4" s="210"/>
      <c r="F4" s="210"/>
      <c r="G4" s="56"/>
      <c r="H4" s="56"/>
      <c r="J4" s="56"/>
      <c r="K4" s="56"/>
      <c r="L4" s="56"/>
      <c r="M4" s="57"/>
      <c r="N4" s="57"/>
    </row>
    <row r="5" spans="1:14" x14ac:dyDescent="0.25">
      <c r="A5" s="52"/>
      <c r="B5" s="43" t="str">
        <f>ExcelTool!B5</f>
        <v>Year of Audit</v>
      </c>
      <c r="C5" s="211" t="str">
        <f>ExcelTool!C5</f>
        <v>&lt;&lt;enter year&gt;&gt;</v>
      </c>
      <c r="D5" s="212"/>
      <c r="E5" s="212"/>
      <c r="F5" s="213"/>
      <c r="G5" s="56"/>
      <c r="H5" s="56"/>
      <c r="J5" s="56"/>
      <c r="K5" s="56"/>
      <c r="L5" s="56"/>
      <c r="M5" s="57"/>
      <c r="N5" s="57"/>
    </row>
    <row r="6" spans="1:14" x14ac:dyDescent="0.25">
      <c r="A6" s="52"/>
      <c r="B6" s="43" t="str">
        <f>ExcelTool!B6</f>
        <v>No. in Audit</v>
      </c>
      <c r="C6" s="216">
        <f>ExcelTool!C6</f>
        <v>0</v>
      </c>
      <c r="D6" s="217"/>
      <c r="E6" s="217"/>
      <c r="F6" s="218"/>
      <c r="G6" s="56"/>
      <c r="H6" s="56"/>
      <c r="J6" s="56"/>
      <c r="K6" s="56"/>
      <c r="L6" s="56"/>
      <c r="M6" s="57"/>
      <c r="N6" s="57"/>
    </row>
    <row r="7" spans="1:14" x14ac:dyDescent="0.25">
      <c r="A7" s="52"/>
      <c r="B7" s="43" t="s">
        <v>44</v>
      </c>
      <c r="C7" s="210" t="s">
        <v>49</v>
      </c>
      <c r="D7" s="220"/>
      <c r="E7" s="220"/>
      <c r="F7" s="220"/>
      <c r="G7" s="56"/>
      <c r="H7" s="56"/>
    </row>
    <row r="8" spans="1:14" x14ac:dyDescent="0.25">
      <c r="A8" s="52"/>
      <c r="B8" s="43" t="s">
        <v>27</v>
      </c>
      <c r="C8" s="210">
        <f>COUNTIF(ExcelTool!17:17,Audit)</f>
        <v>0</v>
      </c>
      <c r="D8" s="220"/>
      <c r="E8" s="220"/>
      <c r="F8" s="220"/>
      <c r="G8" s="56"/>
      <c r="H8" s="56"/>
    </row>
    <row r="9" spans="1:14" x14ac:dyDescent="0.25">
      <c r="A9" s="52"/>
      <c r="B9" s="44"/>
      <c r="C9" s="27"/>
      <c r="D9" s="65"/>
      <c r="E9" s="65"/>
      <c r="F9" s="65"/>
      <c r="G9" s="56"/>
      <c r="H9" s="56"/>
    </row>
    <row r="10" spans="1:14" hidden="1" x14ac:dyDescent="0.25">
      <c r="A10" s="52"/>
      <c r="B10" s="44"/>
      <c r="C10" s="27"/>
      <c r="D10" s="65"/>
      <c r="E10" s="65"/>
      <c r="F10" s="65"/>
      <c r="G10" s="56"/>
      <c r="H10" s="56"/>
    </row>
    <row r="11" spans="1:14" hidden="1" x14ac:dyDescent="0.25">
      <c r="A11" s="52"/>
      <c r="B11" s="44"/>
      <c r="C11" s="27"/>
      <c r="D11" s="65"/>
      <c r="E11" s="65"/>
      <c r="F11" s="65"/>
      <c r="G11" s="56"/>
      <c r="H11" s="56"/>
    </row>
    <row r="12" spans="1:14" hidden="1" x14ac:dyDescent="0.25">
      <c r="A12" s="52"/>
      <c r="B12" s="44"/>
      <c r="C12" s="27"/>
      <c r="D12" s="41"/>
      <c r="E12" s="41"/>
      <c r="F12" s="42"/>
      <c r="G12" s="56"/>
      <c r="H12" s="56"/>
    </row>
    <row r="13" spans="1:14" hidden="1" x14ac:dyDescent="0.25">
      <c r="A13" s="52"/>
      <c r="B13" s="44"/>
      <c r="C13" s="27"/>
      <c r="D13" s="41"/>
      <c r="E13" s="41"/>
      <c r="F13" s="42"/>
      <c r="G13" s="56"/>
      <c r="H13" s="56"/>
    </row>
    <row r="14" spans="1:14" x14ac:dyDescent="0.25">
      <c r="A14" s="52"/>
      <c r="B14" s="44"/>
      <c r="C14" s="27"/>
      <c r="D14" s="41"/>
      <c r="E14" s="41"/>
      <c r="F14" s="42"/>
      <c r="G14" s="56"/>
      <c r="H14" s="56"/>
    </row>
    <row r="15" spans="1:14" ht="12.75" customHeight="1" x14ac:dyDescent="0.25">
      <c r="A15" s="52"/>
      <c r="B15" s="45" t="s">
        <v>12</v>
      </c>
      <c r="C15" s="30" t="s">
        <v>2</v>
      </c>
      <c r="D15" s="30" t="s">
        <v>5</v>
      </c>
      <c r="E15" s="30" t="s">
        <v>6</v>
      </c>
      <c r="F15" s="31" t="s">
        <v>3</v>
      </c>
    </row>
    <row r="16" spans="1:14" ht="12.75" customHeight="1" x14ac:dyDescent="0.25">
      <c r="A16" s="52"/>
      <c r="B16" s="46" t="str">
        <f>ExcelTool!B18</f>
        <v xml:space="preserve">Section 1: DOCUMENTATION STANDARDS </v>
      </c>
      <c r="C16" s="30"/>
      <c r="D16" s="30"/>
      <c r="E16" s="30"/>
      <c r="F16" s="31"/>
    </row>
    <row r="17" spans="1:6" x14ac:dyDescent="0.25">
      <c r="A17" s="59">
        <f>ExcelTool!A19</f>
        <v>1</v>
      </c>
      <c r="B17" s="47" t="str">
        <f>ExcelTool!B19</f>
        <v>Correct chart for child's age is used?</v>
      </c>
      <c r="C17" s="32">
        <f>COUNTIFS(ExcelTool!$17:$17,Audit,ExcelTool!19:19,$C$15)</f>
        <v>0</v>
      </c>
      <c r="D17" s="32">
        <f>COUNTIFS(ExcelTool!$17:$17,Audit,ExcelTool!19:19,$D$15)</f>
        <v>0</v>
      </c>
      <c r="E17" s="32">
        <f>COUNTIFS(ExcelTool!$17:$17,Audit,ExcelTool!19:19,$E$15)</f>
        <v>0</v>
      </c>
      <c r="F17" s="33" t="str">
        <f t="shared" ref="F17:F21" si="0">IF(ISERROR(((C17/(No_in_Current_Audit-E17)*100))),"NA",((C17/(No_in_Current_Audit-E17)*100)))</f>
        <v>NA</v>
      </c>
    </row>
    <row r="18" spans="1:6" x14ac:dyDescent="0.25">
      <c r="A18" s="59">
        <f>ExcelTool!A20</f>
        <v>2</v>
      </c>
      <c r="B18" s="47" t="str">
        <f>ExcelTool!B20</f>
        <v>3 addressograph labels per chart</v>
      </c>
      <c r="C18" s="32">
        <f>COUNTIFS(ExcelTool!$17:$17,Audit,ExcelTool!20:20,$C$15)</f>
        <v>0</v>
      </c>
      <c r="D18" s="32">
        <f>COUNTIFS(ExcelTool!$17:$17,Audit,ExcelTool!20:20,$D$15)</f>
        <v>0</v>
      </c>
      <c r="E18" s="32">
        <f>COUNTIFS(ExcelTool!$17:$17,Audit,ExcelTool!20:20,$E$15)</f>
        <v>0</v>
      </c>
      <c r="F18" s="33" t="str">
        <f t="shared" si="0"/>
        <v>NA</v>
      </c>
    </row>
    <row r="19" spans="1:6" ht="12.75" customHeight="1" x14ac:dyDescent="0.25">
      <c r="A19" s="59">
        <f>ExcelTool!A21</f>
        <v>3</v>
      </c>
      <c r="B19" s="47" t="str">
        <f>ExcelTool!B21</f>
        <v xml:space="preserve">Date and time of each observation present and clear </v>
      </c>
      <c r="C19" s="32">
        <f>COUNTIFS(ExcelTool!$17:$17,Audit,ExcelTool!21:21,$C$15)</f>
        <v>0</v>
      </c>
      <c r="D19" s="32">
        <f>COUNTIFS(ExcelTool!$17:$17,Audit,ExcelTool!21:21,$D$15)</f>
        <v>0</v>
      </c>
      <c r="E19" s="32">
        <f>COUNTIFS(ExcelTool!$17:$17,Audit,ExcelTool!21:21,$E$15)</f>
        <v>0</v>
      </c>
      <c r="F19" s="33" t="str">
        <f t="shared" si="0"/>
        <v>NA</v>
      </c>
    </row>
    <row r="20" spans="1:6" x14ac:dyDescent="0.25">
      <c r="A20" s="59">
        <f>ExcelTool!A22</f>
        <v>4</v>
      </c>
      <c r="B20" s="47" t="str">
        <f>ExcelTool!B22</f>
        <v xml:space="preserve">Each entry is signed </v>
      </c>
      <c r="C20" s="32">
        <f>COUNTIFS(ExcelTool!$17:$17,Audit,ExcelTool!22:22,$C$15)</f>
        <v>0</v>
      </c>
      <c r="D20" s="32">
        <f>COUNTIFS(ExcelTool!$17:$17,Audit,ExcelTool!22:22,$D$15)</f>
        <v>0</v>
      </c>
      <c r="E20" s="32">
        <f>COUNTIFS(ExcelTool!$17:$17,Audit,ExcelTool!22:22,$E$15)</f>
        <v>0</v>
      </c>
      <c r="F20" s="33" t="str">
        <f t="shared" si="0"/>
        <v>NA</v>
      </c>
    </row>
    <row r="21" spans="1:6" x14ac:dyDescent="0.25">
      <c r="A21" s="59">
        <f>ExcelTool!A23</f>
        <v>5</v>
      </c>
      <c r="B21" s="47" t="str">
        <f>ExcelTool!B23</f>
        <v>Each entry has NMBI PIN</v>
      </c>
      <c r="C21" s="32">
        <f>COUNTIFS(ExcelTool!$17:$17,Audit,ExcelTool!23:23,$C$15)</f>
        <v>0</v>
      </c>
      <c r="D21" s="32">
        <f>COUNTIFS(ExcelTool!$17:$17,Audit,ExcelTool!23:23,$D$15)</f>
        <v>0</v>
      </c>
      <c r="E21" s="32">
        <f>COUNTIFS(ExcelTool!$17:$17,Audit,ExcelTool!23:23,$E$15)</f>
        <v>0</v>
      </c>
      <c r="F21" s="33" t="str">
        <f t="shared" si="0"/>
        <v>NA</v>
      </c>
    </row>
    <row r="22" spans="1:6" x14ac:dyDescent="0.25">
      <c r="A22" s="59"/>
      <c r="B22" s="48" t="s">
        <v>16</v>
      </c>
      <c r="C22" s="39">
        <f>SUM(C17:C21)</f>
        <v>0</v>
      </c>
      <c r="D22" s="39">
        <f>SUM(D17:D21)</f>
        <v>0</v>
      </c>
      <c r="E22" s="39">
        <f>SUM(E17:E21)</f>
        <v>0</v>
      </c>
      <c r="F22" s="40" t="str">
        <f>IF(ISERROR(((C22/(No_in_Current_Audit*No_of_Questions_Section_1-E22)*100))),"NA",((C22/(No_in_Current_Audit*No_of_Questions_Section_1-E22)*100)))</f>
        <v>NA</v>
      </c>
    </row>
    <row r="23" spans="1:6" x14ac:dyDescent="0.25">
      <c r="A23" s="59"/>
      <c r="B23" s="48" t="str">
        <f>ExcelTool!B25</f>
        <v xml:space="preserve">Section 2: PARAMETERS </v>
      </c>
      <c r="C23" s="39"/>
      <c r="D23" s="39"/>
      <c r="E23" s="39"/>
      <c r="F23" s="40"/>
    </row>
    <row r="24" spans="1:6" x14ac:dyDescent="0.25">
      <c r="A24" s="59">
        <f>ExcelTool!A26</f>
        <v>1</v>
      </c>
      <c r="B24" s="47" t="str">
        <f>ExcelTool!B26</f>
        <v>Concern recorded accurately every time</v>
      </c>
      <c r="C24" s="32">
        <f>COUNTIFS(ExcelTool!$17:$17,Audit,ExcelTool!26:26,$C$15)</f>
        <v>0</v>
      </c>
      <c r="D24" s="32">
        <f>COUNTIFS(ExcelTool!$17:$17,Audit,ExcelTool!26:26,$D$15)</f>
        <v>0</v>
      </c>
      <c r="E24" s="32">
        <f>COUNTIFS(ExcelTool!$17:$17,Audit,ExcelTool!26:26,$E$15)</f>
        <v>0</v>
      </c>
      <c r="F24" s="33" t="str">
        <f t="shared" ref="F24:F25" si="1">IF(ISERROR(((C24/(No_in_Current_Audit-E24)*100))),"NA",((C24/(No_in_Current_Audit-E24)*100)))</f>
        <v>NA</v>
      </c>
    </row>
    <row r="25" spans="1:6" ht="12.75" customHeight="1" x14ac:dyDescent="0.25">
      <c r="A25" s="59">
        <f>ExcelTool!A27</f>
        <v>2</v>
      </c>
      <c r="B25" s="47" t="str">
        <f>ExcelTool!B27</f>
        <v>RR recorded accurately every time</v>
      </c>
      <c r="C25" s="32">
        <f>COUNTIFS(ExcelTool!$17:$17,Audit,ExcelTool!27:27,$C$15)</f>
        <v>0</v>
      </c>
      <c r="D25" s="32">
        <f>COUNTIFS(ExcelTool!$17:$17,Audit,ExcelTool!27:27,$D$15)</f>
        <v>0</v>
      </c>
      <c r="E25" s="32">
        <f>COUNTIFS(ExcelTool!$17:$17,Audit,ExcelTool!27:27,$E$15)</f>
        <v>0</v>
      </c>
      <c r="F25" s="33" t="str">
        <f t="shared" si="1"/>
        <v>NA</v>
      </c>
    </row>
    <row r="26" spans="1:6" ht="12.75" customHeight="1" x14ac:dyDescent="0.25">
      <c r="A26" s="59">
        <f>ExcelTool!A28</f>
        <v>3</v>
      </c>
      <c r="B26" s="47" t="str">
        <f>ExcelTool!B28</f>
        <v>RE recorded accurately every time</v>
      </c>
      <c r="C26" s="32">
        <f>COUNTIFS(ExcelTool!$17:$17,Audit,ExcelTool!28:28,$C$15)</f>
        <v>0</v>
      </c>
      <c r="D26" s="32">
        <f>COUNTIFS(ExcelTool!$17:$17,Audit,ExcelTool!28:28,$D$15)</f>
        <v>0</v>
      </c>
      <c r="E26" s="32">
        <f>COUNTIFS(ExcelTool!$17:$17,Audit,ExcelTool!28:28,$E$15)</f>
        <v>0</v>
      </c>
      <c r="F26" s="33" t="str">
        <f t="shared" ref="F26:F34" si="2">IF(ISERROR(((C26/(No_in_Current_Audit-E26)*100))),"NA",((C26/(No_in_Current_Audit-E26)*100)))</f>
        <v>NA</v>
      </c>
    </row>
    <row r="27" spans="1:6" ht="12.75" customHeight="1" x14ac:dyDescent="0.25">
      <c r="A27" s="59">
        <f>ExcelTool!A29</f>
        <v>4</v>
      </c>
      <c r="B27" s="47" t="str">
        <f>ExcelTool!B29</f>
        <v>O2 recorded accurately every time</v>
      </c>
      <c r="C27" s="32">
        <f>COUNTIFS(ExcelTool!$17:$17,Audit,ExcelTool!29:29,$C$15)</f>
        <v>0</v>
      </c>
      <c r="D27" s="32">
        <f>COUNTIFS(ExcelTool!$17:$17,Audit,ExcelTool!29:29,$D$15)</f>
        <v>0</v>
      </c>
      <c r="E27" s="32">
        <f>COUNTIFS(ExcelTool!$17:$17,Audit,ExcelTool!29:29,$E$15)</f>
        <v>0</v>
      </c>
      <c r="F27" s="33" t="str">
        <f t="shared" si="2"/>
        <v>NA</v>
      </c>
    </row>
    <row r="28" spans="1:6" ht="12.75" customHeight="1" x14ac:dyDescent="0.25">
      <c r="A28" s="59">
        <f>ExcelTool!A30</f>
        <v>5</v>
      </c>
      <c r="B28" s="47" t="str">
        <f>ExcelTool!B30</f>
        <v>HR recorded accurately every time</v>
      </c>
      <c r="C28" s="32">
        <f>COUNTIFS(ExcelTool!$17:$17,Audit,ExcelTool!30:30,$C$15)</f>
        <v>0</v>
      </c>
      <c r="D28" s="32">
        <f>COUNTIFS(ExcelTool!$17:$17,Audit,ExcelTool!30:30,$D$15)</f>
        <v>0</v>
      </c>
      <c r="E28" s="32">
        <f>COUNTIFS(ExcelTool!$17:$17,Audit,ExcelTool!30:30,$E$15)</f>
        <v>0</v>
      </c>
      <c r="F28" s="33" t="str">
        <f t="shared" si="2"/>
        <v>NA</v>
      </c>
    </row>
    <row r="29" spans="1:6" ht="12.75" customHeight="1" x14ac:dyDescent="0.25">
      <c r="A29" s="59">
        <f>ExcelTool!A31</f>
        <v>6</v>
      </c>
      <c r="B29" s="47" t="str">
        <f>ExcelTool!B31</f>
        <v>AVPU recorded accurately every time</v>
      </c>
      <c r="C29" s="32">
        <f>COUNTIFS(ExcelTool!$17:$17,Audit,ExcelTool!31:31,$C$15)</f>
        <v>0</v>
      </c>
      <c r="D29" s="32">
        <f>COUNTIFS(ExcelTool!$17:$17,Audit,ExcelTool!31:31,$D$15)</f>
        <v>0</v>
      </c>
      <c r="E29" s="32">
        <f>COUNTIFS(ExcelTool!$17:$17,Audit,ExcelTool!31:31,$E$15)</f>
        <v>0</v>
      </c>
      <c r="F29" s="33" t="str">
        <f t="shared" si="2"/>
        <v>NA</v>
      </c>
    </row>
    <row r="30" spans="1:6" ht="12.75" customHeight="1" x14ac:dyDescent="0.25">
      <c r="A30" s="59">
        <f>ExcelTool!A32</f>
        <v>7</v>
      </c>
      <c r="B30" s="47" t="str">
        <f>ExcelTool!B32</f>
        <v>SpO2 recorded accurately every time</v>
      </c>
      <c r="C30" s="32">
        <f>COUNTIFS(ExcelTool!$17:$17,Audit,ExcelTool!32:32,$C$15)</f>
        <v>0</v>
      </c>
      <c r="D30" s="32">
        <f>COUNTIFS(ExcelTool!$17:$17,Audit,ExcelTool!32:32,$D$15)</f>
        <v>0</v>
      </c>
      <c r="E30" s="32">
        <f>COUNTIFS(ExcelTool!$17:$17,Audit,ExcelTool!32:32,$E$15)</f>
        <v>0</v>
      </c>
      <c r="F30" s="33" t="str">
        <f t="shared" si="2"/>
        <v>NA</v>
      </c>
    </row>
    <row r="31" spans="1:6" ht="12.75" customHeight="1" x14ac:dyDescent="0.25">
      <c r="A31" s="59">
        <f>ExcelTool!A33</f>
        <v>8</v>
      </c>
      <c r="B31" s="47" t="str">
        <f>ExcelTool!B33</f>
        <v>CRT recorded accurately every time</v>
      </c>
      <c r="C31" s="32">
        <f>COUNTIFS(ExcelTool!$17:$17,Audit,ExcelTool!33:33,$C$15)</f>
        <v>0</v>
      </c>
      <c r="D31" s="32">
        <f>COUNTIFS(ExcelTool!$17:$17,Audit,ExcelTool!33:33,$D$15)</f>
        <v>0</v>
      </c>
      <c r="E31" s="32">
        <f>COUNTIFS(ExcelTool!$17:$17,Audit,ExcelTool!33:33,$E$15)</f>
        <v>0</v>
      </c>
      <c r="F31" s="33" t="str">
        <f t="shared" si="2"/>
        <v>NA</v>
      </c>
    </row>
    <row r="32" spans="1:6" ht="12.75" customHeight="1" x14ac:dyDescent="0.25">
      <c r="A32" s="59">
        <f>ExcelTool!A34</f>
        <v>9</v>
      </c>
      <c r="B32" s="47" t="str">
        <f>ExcelTool!B34</f>
        <v>BP recorded accurately every time</v>
      </c>
      <c r="C32" s="32">
        <f>COUNTIFS(ExcelTool!$17:$17,Audit,ExcelTool!34:34,$C$15)</f>
        <v>0</v>
      </c>
      <c r="D32" s="32">
        <f>COUNTIFS(ExcelTool!$17:$17,Audit,ExcelTool!34:34,$D$15)</f>
        <v>0</v>
      </c>
      <c r="E32" s="32">
        <f>COUNTIFS(ExcelTool!$17:$17,Audit,ExcelTool!34:34,$E$15)</f>
        <v>0</v>
      </c>
      <c r="F32" s="33" t="str">
        <f t="shared" si="2"/>
        <v>NA</v>
      </c>
    </row>
    <row r="33" spans="1:6" ht="12.75" customHeight="1" x14ac:dyDescent="0.25">
      <c r="A33" s="59">
        <f>ExcelTool!A35</f>
        <v>10</v>
      </c>
      <c r="B33" s="47" t="str">
        <f>ExcelTool!B35</f>
        <v>Skin Colour recorded accurately every time</v>
      </c>
      <c r="C33" s="32">
        <f>COUNTIFS(ExcelTool!$17:$17,Audit,ExcelTool!35:35,$C$15)</f>
        <v>0</v>
      </c>
      <c r="D33" s="32">
        <f>COUNTIFS(ExcelTool!$17:$17,Audit,ExcelTool!35:35,$D$15)</f>
        <v>0</v>
      </c>
      <c r="E33" s="32">
        <f>COUNTIFS(ExcelTool!$17:$17,Audit,ExcelTool!35:35,$E$15)</f>
        <v>0</v>
      </c>
      <c r="F33" s="33" t="str">
        <f t="shared" si="2"/>
        <v>NA</v>
      </c>
    </row>
    <row r="34" spans="1:6" ht="12.75" customHeight="1" x14ac:dyDescent="0.25">
      <c r="A34" s="59">
        <f>ExcelTool!A36</f>
        <v>11</v>
      </c>
      <c r="B34" s="47" t="str">
        <f>ExcelTool!B36</f>
        <v>Temp recorded accurately every time</v>
      </c>
      <c r="C34" s="32">
        <f>COUNTIFS(ExcelTool!$17:$17,Audit,ExcelTool!36:36,$C$15)</f>
        <v>0</v>
      </c>
      <c r="D34" s="32">
        <f>COUNTIFS(ExcelTool!$17:$17,Audit,ExcelTool!36:36,$D$15)</f>
        <v>0</v>
      </c>
      <c r="E34" s="32">
        <f>COUNTIFS(ExcelTool!$17:$17,Audit,ExcelTool!36:36,$E$15)</f>
        <v>0</v>
      </c>
      <c r="F34" s="33" t="str">
        <f t="shared" si="2"/>
        <v>NA</v>
      </c>
    </row>
    <row r="35" spans="1:6" x14ac:dyDescent="0.25">
      <c r="A35" s="59"/>
      <c r="B35" s="48" t="s">
        <v>16</v>
      </c>
      <c r="C35" s="39">
        <f>SUM(C24:C34)</f>
        <v>0</v>
      </c>
      <c r="D35" s="39">
        <f>SUM(D24:D25)</f>
        <v>0</v>
      </c>
      <c r="E35" s="39">
        <f>SUM(E24:E25)</f>
        <v>0</v>
      </c>
      <c r="F35" s="40" t="str">
        <f>IF(ISERROR(((C35/(No_in_Current_Audit*No_of_Questions_Section_2-E35)*100))),"NA",((C35/(No_in_Current_Audit*No_of_Questions_Section_2-E35)*100)))</f>
        <v>NA</v>
      </c>
    </row>
    <row r="36" spans="1:6" x14ac:dyDescent="0.25">
      <c r="A36" s="59"/>
      <c r="B36" s="48" t="str">
        <f>ExcelTool!B38</f>
        <v xml:space="preserve">Section 3: SCORING </v>
      </c>
      <c r="C36" s="39"/>
      <c r="D36" s="39"/>
      <c r="E36" s="39"/>
      <c r="F36" s="40"/>
    </row>
    <row r="37" spans="1:6" x14ac:dyDescent="0.25">
      <c r="A37" s="59">
        <f>ExcelTool!A39</f>
        <v>1</v>
      </c>
      <c r="B37" s="47" t="str">
        <f>ExcelTool!B39</f>
        <v xml:space="preserve">Every individual parameter score correct </v>
      </c>
      <c r="C37" s="32">
        <f>COUNTIFS(ExcelTool!$17:$17,Audit,ExcelTool!39:39,$C$15)</f>
        <v>0</v>
      </c>
      <c r="D37" s="32">
        <f>COUNTIFS(ExcelTool!$17:$17,Audit,ExcelTool!39:39,$D$15)</f>
        <v>0</v>
      </c>
      <c r="E37" s="32">
        <f>COUNTIFS(ExcelTool!$17:$17,Audit,ExcelTool!39:39,$E$15)</f>
        <v>0</v>
      </c>
      <c r="F37" s="33" t="str">
        <f t="shared" ref="F37:F38" si="3">IF(ISERROR(((C37/(No_in_Current_Audit-E37)*100))),"NA",((C37/(No_in_Current_Audit-E37)*100)))</f>
        <v>NA</v>
      </c>
    </row>
    <row r="38" spans="1:6" x14ac:dyDescent="0.25">
      <c r="A38" s="59">
        <f>ExcelTool!A40</f>
        <v>2</v>
      </c>
      <c r="B38" s="47" t="str">
        <f>ExcelTool!B40</f>
        <v>Total PEWS Score correct on every entry</v>
      </c>
      <c r="C38" s="32">
        <f>COUNTIFS(ExcelTool!$17:$17,Audit,ExcelTool!40:40,$C$15)</f>
        <v>0</v>
      </c>
      <c r="D38" s="32">
        <f>COUNTIFS(ExcelTool!$17:$17,Audit,ExcelTool!40:40,$D$15)</f>
        <v>0</v>
      </c>
      <c r="E38" s="32">
        <f>COUNTIFS(ExcelTool!$17:$17,Audit,ExcelTool!40:40,$E$15)</f>
        <v>0</v>
      </c>
      <c r="F38" s="33" t="str">
        <f t="shared" si="3"/>
        <v>NA</v>
      </c>
    </row>
    <row r="39" spans="1:6" x14ac:dyDescent="0.25">
      <c r="A39" s="59"/>
      <c r="B39" s="48" t="s">
        <v>16</v>
      </c>
      <c r="C39" s="39">
        <f>SUM(C37:C38)</f>
        <v>0</v>
      </c>
      <c r="D39" s="39">
        <f>SUM(D37:D38)</f>
        <v>0</v>
      </c>
      <c r="E39" s="39">
        <f>SUM(E37:E38)</f>
        <v>0</v>
      </c>
      <c r="F39" s="40" t="str">
        <f>IF(ISERROR(((C39/(No_in_Current_Audit*No_of_Questions_Section_3-E39)*100))),"NA",((C39/(No_in_Current_Audit*No_of_Questions_Section_3-E39)*100)))</f>
        <v>NA</v>
      </c>
    </row>
    <row r="40" spans="1:6" x14ac:dyDescent="0.25">
      <c r="A40" s="59"/>
      <c r="B40" s="48" t="str">
        <f>ExcelTool!B42</f>
        <v>Section 4: ESCALATION</v>
      </c>
      <c r="C40" s="39"/>
      <c r="D40" s="39"/>
      <c r="E40" s="39"/>
      <c r="F40" s="40"/>
    </row>
    <row r="41" spans="1:6" x14ac:dyDescent="0.25">
      <c r="A41" s="59">
        <f>ExcelTool!A43</f>
        <v>1</v>
      </c>
      <c r="B41" s="47" t="str">
        <f>ExcelTool!B43</f>
        <v>Evidence of Nursing Response to triggers</v>
      </c>
      <c r="C41" s="32">
        <f>COUNTIFS(ExcelTool!$17:$17,Audit,ExcelTool!43:43,$C$15)</f>
        <v>0</v>
      </c>
      <c r="D41" s="32">
        <f>COUNTIFS(ExcelTool!$16:$16,Audit,ExcelTool!43:43,$D$15)</f>
        <v>0</v>
      </c>
      <c r="E41" s="32">
        <f>COUNTIFS(ExcelTool!$16:$16,Audit,ExcelTool!43:43,$E$15)</f>
        <v>0</v>
      </c>
      <c r="F41" s="33" t="str">
        <f t="shared" ref="F41:F42" si="4">IF(ISERROR(((C41/(No_in_Current_Audit-E41)*100))),"NA",((C41/(No_in_Current_Audit-E41)*100)))</f>
        <v>NA</v>
      </c>
    </row>
    <row r="42" spans="1:6" ht="26.4" x14ac:dyDescent="0.25">
      <c r="A42" s="59">
        <f>ExcelTool!A44</f>
        <v>2</v>
      </c>
      <c r="B42" s="47" t="str">
        <f>ExcelTool!B44</f>
        <v>Evidence of Medical Response to requested action or review</v>
      </c>
      <c r="C42" s="32">
        <f>COUNTIFS(ExcelTool!$17:$17,Audit,ExcelTool!44:44,$C$15)</f>
        <v>0</v>
      </c>
      <c r="D42" s="32">
        <f>COUNTIFS(ExcelTool!$16:$16,Audit,ExcelTool!44:44,$D$15)</f>
        <v>0</v>
      </c>
      <c r="E42" s="32">
        <f>COUNTIFS(ExcelTool!$16:$16,Audit,ExcelTool!44:44,$E$15)</f>
        <v>0</v>
      </c>
      <c r="F42" s="33" t="str">
        <f t="shared" si="4"/>
        <v>NA</v>
      </c>
    </row>
    <row r="43" spans="1:6" x14ac:dyDescent="0.25">
      <c r="A43" s="59"/>
      <c r="B43" s="48" t="s">
        <v>16</v>
      </c>
      <c r="C43" s="39">
        <f>SUM(C41:C42)</f>
        <v>0</v>
      </c>
      <c r="D43" s="39">
        <f>SUM(D41:D42)</f>
        <v>0</v>
      </c>
      <c r="E43" s="39">
        <f>SUM(E41:E42)</f>
        <v>0</v>
      </c>
      <c r="F43" s="40" t="str">
        <f>IF(ISERROR(((C43/(No_in_Current_Audit*No_of_Questions_Section_4-E43)*100))),"NA",((C43/(No_in_Current_Audit*No_of_Questions_Section_4-E43)*100)))</f>
        <v>NA</v>
      </c>
    </row>
    <row r="44" spans="1:6" x14ac:dyDescent="0.25">
      <c r="A44" s="59"/>
      <c r="B44" s="48" t="str">
        <f>ExcelTool!B46</f>
        <v>Section 5: VARIANCES (PA or MES)</v>
      </c>
      <c r="C44" s="39"/>
      <c r="D44" s="39"/>
      <c r="E44" s="39"/>
      <c r="F44" s="40"/>
    </row>
    <row r="45" spans="1:6" x14ac:dyDescent="0.25">
      <c r="A45" s="59">
        <f>ExcelTool!A47</f>
        <v>1</v>
      </c>
      <c r="B45" s="47" t="str">
        <f>ExcelTool!B47</f>
        <v>Does the PA have a date/ time?</v>
      </c>
      <c r="C45" s="32">
        <f>COUNTIFS(ExcelTool!$17:$17,Audit,ExcelTool!47:47,$C$15)</f>
        <v>0</v>
      </c>
      <c r="D45" s="32">
        <f>COUNTIFS(ExcelTool!$17:$17,Audit,ExcelTool!47:47,$D$15)</f>
        <v>0</v>
      </c>
      <c r="E45" s="32">
        <f>COUNTIFS(ExcelTool!$17:$17,Audit,ExcelTool!47:47,$E$15)</f>
        <v>0</v>
      </c>
      <c r="F45" s="33" t="str">
        <f t="shared" ref="F45:F46" si="5">IF(ISERROR(((C45/(No_in_Current_Audit-E45)*100))),"NA",((C45/(No_in_Current_Audit-E45)*100)))</f>
        <v>NA</v>
      </c>
    </row>
    <row r="46" spans="1:6" x14ac:dyDescent="0.25">
      <c r="A46" s="59">
        <f>ExcelTool!A48</f>
        <v>2</v>
      </c>
      <c r="B46" s="47" t="str">
        <f>ExcelTool!B48</f>
        <v>Does the PA contain clinical parameters?</v>
      </c>
      <c r="C46" s="32">
        <f>COUNTIFS(ExcelTool!$17:$17,Audit,ExcelTool!48:48,$C$15)</f>
        <v>0</v>
      </c>
      <c r="D46" s="32">
        <f>COUNTIFS(ExcelTool!$17:$17,Audit,ExcelTool!48:48,$D$15)</f>
        <v>0</v>
      </c>
      <c r="E46" s="32">
        <f>COUNTIFS(ExcelTool!$17:$17,Audit,ExcelTool!48:48,$E$15)</f>
        <v>0</v>
      </c>
      <c r="F46" s="33" t="str">
        <f t="shared" si="5"/>
        <v>NA</v>
      </c>
    </row>
    <row r="47" spans="1:6" x14ac:dyDescent="0.25">
      <c r="A47" s="59">
        <f>ExcelTool!A49</f>
        <v>3</v>
      </c>
      <c r="B47" s="47" t="str">
        <f>ExcelTool!B49</f>
        <v>Does the PA contain new acceptable range?</v>
      </c>
      <c r="C47" s="32">
        <f>COUNTIFS(ExcelTool!$17:$17,Audit,ExcelTool!49:49,$C$15)</f>
        <v>0</v>
      </c>
      <c r="D47" s="32">
        <f>COUNTIFS(ExcelTool!$17:$17,Audit,ExcelTool!49:49,$D$15)</f>
        <v>0</v>
      </c>
      <c r="E47" s="32">
        <f>COUNTIFS(ExcelTool!$17:$17,Audit,ExcelTool!49:49,$E$15)</f>
        <v>0</v>
      </c>
      <c r="F47" s="33" t="str">
        <f t="shared" ref="F47:F54" si="6">IF(ISERROR(((C47/(No_in_Current_Audit-E47)*100))),"NA",((C47/(No_in_Current_Audit-E47)*100)))</f>
        <v>NA</v>
      </c>
    </row>
    <row r="48" spans="1:6" x14ac:dyDescent="0.25">
      <c r="A48" s="59">
        <f>ExcelTool!A50</f>
        <v>4</v>
      </c>
      <c r="B48" s="47" t="str">
        <f>ExcelTool!B50</f>
        <v>Does the PA contain next medical review?</v>
      </c>
      <c r="C48" s="32">
        <f>COUNTIFS(ExcelTool!$17:$17,Audit,ExcelTool!50:50,$C$15)</f>
        <v>0</v>
      </c>
      <c r="D48" s="32">
        <f>COUNTIFS(ExcelTool!$17:$17,Audit,ExcelTool!50:50,$D$15)</f>
        <v>0</v>
      </c>
      <c r="E48" s="32">
        <f>COUNTIFS(ExcelTool!$17:$17,Audit,ExcelTool!50:50,$E$15)</f>
        <v>0</v>
      </c>
      <c r="F48" s="33" t="str">
        <f t="shared" si="6"/>
        <v>NA</v>
      </c>
    </row>
    <row r="49" spans="1:6" ht="26.4" x14ac:dyDescent="0.25">
      <c r="A49" s="59">
        <f>ExcelTool!A51</f>
        <v>5</v>
      </c>
      <c r="B49" s="47" t="str">
        <f>ExcelTool!B51</f>
        <v>Does the PA contain Doctor signature, print name / MCRN?</v>
      </c>
      <c r="C49" s="32">
        <f>COUNTIFS(ExcelTool!$17:$17,Audit,ExcelTool!51:51,$C$15)</f>
        <v>0</v>
      </c>
      <c r="D49" s="32">
        <f>COUNTIFS(ExcelTool!$17:$17,Audit,ExcelTool!51:51,$D$15)</f>
        <v>0</v>
      </c>
      <c r="E49" s="32">
        <f>COUNTIFS(ExcelTool!$17:$17,Audit,ExcelTool!51:51,$E$15)</f>
        <v>0</v>
      </c>
      <c r="F49" s="33" t="str">
        <f t="shared" si="6"/>
        <v>NA</v>
      </c>
    </row>
    <row r="50" spans="1:6" x14ac:dyDescent="0.25">
      <c r="A50" s="59">
        <f>ExcelTool!A52</f>
        <v>6</v>
      </c>
      <c r="B50" s="47" t="str">
        <f>ExcelTool!B52</f>
        <v>Does the MEA have a date/ time?</v>
      </c>
      <c r="C50" s="32">
        <f>COUNTIFS(ExcelTool!$17:$17,Audit,ExcelTool!52:52,$C$15)</f>
        <v>0</v>
      </c>
      <c r="D50" s="32">
        <f>COUNTIFS(ExcelTool!$17:$17,Audit,ExcelTool!52:52,$D$15)</f>
        <v>0</v>
      </c>
      <c r="E50" s="32">
        <f>COUNTIFS(ExcelTool!$17:$17,Audit,ExcelTool!52:52,$E$15)</f>
        <v>0</v>
      </c>
      <c r="F50" s="33" t="str">
        <f t="shared" si="6"/>
        <v>NA</v>
      </c>
    </row>
    <row r="51" spans="1:6" x14ac:dyDescent="0.25">
      <c r="A51" s="59">
        <f>ExcelTool!A53</f>
        <v>7</v>
      </c>
      <c r="B51" s="47" t="str">
        <f>ExcelTool!B53</f>
        <v>Does the MEA contain clinical impression?</v>
      </c>
      <c r="C51" s="32">
        <f>COUNTIFS(ExcelTool!$17:$17,Audit,ExcelTool!53:53,$C$15)</f>
        <v>0</v>
      </c>
      <c r="D51" s="32">
        <f>COUNTIFS(ExcelTool!$17:$17,Audit,ExcelTool!53:53,$D$15)</f>
        <v>0</v>
      </c>
      <c r="E51" s="32">
        <f>COUNTIFS(ExcelTool!$17:$17,Audit,ExcelTool!53:53,$E$15)</f>
        <v>0</v>
      </c>
      <c r="F51" s="33" t="str">
        <f t="shared" si="6"/>
        <v>NA</v>
      </c>
    </row>
    <row r="52" spans="1:6" ht="26.4" x14ac:dyDescent="0.25">
      <c r="A52" s="59">
        <f>ExcelTool!A54</f>
        <v>8</v>
      </c>
      <c r="B52" s="47" t="str">
        <f>ExcelTool!B54</f>
        <v>Does the MEA contain acceptable parameter range(s)?</v>
      </c>
      <c r="C52" s="32">
        <f>COUNTIFS(ExcelTool!$17:$17,Audit,ExcelTool!54:54,$C$15)</f>
        <v>0</v>
      </c>
      <c r="D52" s="32">
        <f>COUNTIFS(ExcelTool!$17:$17,Audit,ExcelTool!54:54,$D$15)</f>
        <v>0</v>
      </c>
      <c r="E52" s="32">
        <f>COUNTIFS(ExcelTool!$17:$17,Audit,ExcelTool!54:54,$E$15)</f>
        <v>0</v>
      </c>
      <c r="F52" s="33" t="str">
        <f t="shared" si="6"/>
        <v>NA</v>
      </c>
    </row>
    <row r="53" spans="1:6" x14ac:dyDescent="0.25">
      <c r="A53" s="59">
        <f>ExcelTool!A55</f>
        <v>9</v>
      </c>
      <c r="B53" s="47" t="str">
        <f>ExcelTool!B55</f>
        <v>Does the MEA contain next medical review?</v>
      </c>
      <c r="C53" s="32">
        <f>COUNTIFS(ExcelTool!$17:$17,Audit,ExcelTool!55:55,$C$15)</f>
        <v>0</v>
      </c>
      <c r="D53" s="32">
        <f>COUNTIFS(ExcelTool!$17:$17,Audit,ExcelTool!55:55,$D$15)</f>
        <v>0</v>
      </c>
      <c r="E53" s="32">
        <f>COUNTIFS(ExcelTool!$17:$17,Audit,ExcelTool!55:55,$E$15)</f>
        <v>0</v>
      </c>
      <c r="F53" s="33" t="str">
        <f t="shared" si="6"/>
        <v>NA</v>
      </c>
    </row>
    <row r="54" spans="1:6" ht="26.4" x14ac:dyDescent="0.25">
      <c r="A54" s="59">
        <f>ExcelTool!A56</f>
        <v>10</v>
      </c>
      <c r="B54" s="47" t="str">
        <f>ExcelTool!B56</f>
        <v>Does the MEA contain Doctor signature, print name / MCRN?</v>
      </c>
      <c r="C54" s="32">
        <f>COUNTIFS(ExcelTool!$17:$17,Audit,ExcelTool!56:56,$C$15)</f>
        <v>0</v>
      </c>
      <c r="D54" s="32">
        <f>COUNTIFS(ExcelTool!$17:$17,Audit,ExcelTool!56:56,$D$15)</f>
        <v>0</v>
      </c>
      <c r="E54" s="32">
        <f>COUNTIFS(ExcelTool!$17:$17,Audit,ExcelTool!56:56,$E$15)</f>
        <v>0</v>
      </c>
      <c r="F54" s="33" t="str">
        <f t="shared" si="6"/>
        <v>NA</v>
      </c>
    </row>
    <row r="55" spans="1:6" x14ac:dyDescent="0.25">
      <c r="A55" s="59"/>
      <c r="B55" s="48" t="s">
        <v>16</v>
      </c>
      <c r="C55" s="39">
        <f>SUM(C45:C54)</f>
        <v>0</v>
      </c>
      <c r="D55" s="39">
        <f t="shared" ref="D55:E55" si="7">SUM(D45:D54)</f>
        <v>0</v>
      </c>
      <c r="E55" s="39">
        <f t="shared" si="7"/>
        <v>0</v>
      </c>
      <c r="F55" s="40" t="str">
        <f>IF(ISERROR(((C55/(No_in_Current_Audit*No_of_Questions_Section_5-E55)*100))),"NA",((C55/(No_in_Current_Audit*No_of_Questions_Section_5-E55)*100)))</f>
        <v>NA</v>
      </c>
    </row>
    <row r="56" spans="1:6" x14ac:dyDescent="0.25">
      <c r="A56" s="59"/>
      <c r="B56" s="61" t="s">
        <v>23</v>
      </c>
      <c r="C56" s="60">
        <f>SUM(C22,C35,C39,C43,C55)</f>
        <v>0</v>
      </c>
      <c r="D56" s="60">
        <f t="shared" ref="D56:E56" si="8">SUM(D22,D35,D39,D43,D55)</f>
        <v>0</v>
      </c>
      <c r="E56" s="60">
        <f t="shared" si="8"/>
        <v>0</v>
      </c>
      <c r="F56" s="40" t="str">
        <f>IF(ISERROR(((C56/(No_in_Current_Audit*No._of_Questions-E56)*100))),"NA",((C56/(No_in_Current_Audit*No._of_Questions-E56)*100)))</f>
        <v>NA</v>
      </c>
    </row>
    <row r="58" spans="1:6" x14ac:dyDescent="0.25">
      <c r="B58" s="221" t="s">
        <v>25</v>
      </c>
      <c r="C58" s="221"/>
      <c r="D58" s="221"/>
      <c r="E58" s="221"/>
      <c r="F58" s="221"/>
    </row>
    <row r="59" spans="1:6" x14ac:dyDescent="0.25">
      <c r="B59" s="63" t="s">
        <v>24</v>
      </c>
      <c r="C59" s="221" t="s">
        <v>3</v>
      </c>
      <c r="D59" s="221"/>
      <c r="E59" s="221"/>
      <c r="F59" s="221"/>
    </row>
    <row r="60" spans="1:6" x14ac:dyDescent="0.25">
      <c r="B60" s="50" t="s">
        <v>116</v>
      </c>
      <c r="C60" s="214" t="str">
        <f>F22</f>
        <v>NA</v>
      </c>
      <c r="D60" s="215"/>
      <c r="E60" s="215"/>
      <c r="F60" s="215"/>
    </row>
    <row r="61" spans="1:6" x14ac:dyDescent="0.25">
      <c r="B61" s="50" t="s">
        <v>117</v>
      </c>
      <c r="C61" s="214" t="str">
        <f>F35</f>
        <v>NA</v>
      </c>
      <c r="D61" s="215"/>
      <c r="E61" s="215"/>
      <c r="F61" s="215"/>
    </row>
    <row r="62" spans="1:6" x14ac:dyDescent="0.25">
      <c r="B62" s="50" t="s">
        <v>118</v>
      </c>
      <c r="C62" s="214" t="str">
        <f>F39</f>
        <v>NA</v>
      </c>
      <c r="D62" s="215"/>
      <c r="E62" s="215"/>
      <c r="F62" s="215"/>
    </row>
    <row r="63" spans="1:6" x14ac:dyDescent="0.25">
      <c r="B63" s="50" t="s">
        <v>119</v>
      </c>
      <c r="C63" s="214" t="str">
        <f>F43</f>
        <v>NA</v>
      </c>
      <c r="D63" s="215"/>
      <c r="E63" s="215"/>
      <c r="F63" s="215"/>
    </row>
    <row r="64" spans="1:6" x14ac:dyDescent="0.25">
      <c r="B64" s="50" t="s">
        <v>120</v>
      </c>
      <c r="C64" s="214" t="str">
        <f>F55</f>
        <v>NA</v>
      </c>
      <c r="D64" s="215"/>
      <c r="E64" s="215"/>
      <c r="F64" s="215"/>
    </row>
    <row r="65" spans="2:6" x14ac:dyDescent="0.25">
      <c r="B65" s="50" t="s">
        <v>23</v>
      </c>
      <c r="C65" s="214" t="str">
        <f>F56</f>
        <v>NA</v>
      </c>
      <c r="D65" s="215"/>
      <c r="E65" s="215"/>
      <c r="F65" s="215"/>
    </row>
    <row r="118" spans="2:7" x14ac:dyDescent="0.25">
      <c r="B118" s="53"/>
      <c r="C118" s="56"/>
      <c r="D118" s="56"/>
      <c r="E118" s="56"/>
      <c r="F118" s="57"/>
      <c r="G118" s="57"/>
    </row>
    <row r="119" spans="2:7" x14ac:dyDescent="0.25">
      <c r="B119" s="53"/>
      <c r="C119" s="56"/>
      <c r="D119" s="56"/>
      <c r="E119" s="56"/>
      <c r="F119" s="57"/>
      <c r="G119" s="57"/>
    </row>
    <row r="120" spans="2:7" x14ac:dyDescent="0.25">
      <c r="B120" s="53"/>
    </row>
    <row r="121" spans="2:7" x14ac:dyDescent="0.25">
      <c r="B121" s="53"/>
    </row>
    <row r="122" spans="2:7" x14ac:dyDescent="0.25">
      <c r="B122" s="53"/>
    </row>
    <row r="123" spans="2:7" x14ac:dyDescent="0.25">
      <c r="B123" s="53"/>
    </row>
    <row r="124" spans="2:7" x14ac:dyDescent="0.25">
      <c r="B124" s="53"/>
    </row>
    <row r="125" spans="2:7" x14ac:dyDescent="0.25">
      <c r="B125" s="53"/>
    </row>
    <row r="126" spans="2:7" x14ac:dyDescent="0.25">
      <c r="B126" s="53"/>
    </row>
    <row r="127" spans="2:7" x14ac:dyDescent="0.25">
      <c r="B127" s="53"/>
    </row>
    <row r="128" spans="2:7" x14ac:dyDescent="0.25">
      <c r="B128" s="53"/>
    </row>
    <row r="129" spans="2:2" x14ac:dyDescent="0.25">
      <c r="B129" s="53"/>
    </row>
    <row r="130" spans="2:2" x14ac:dyDescent="0.25">
      <c r="B130" s="53"/>
    </row>
    <row r="131" spans="2:2" x14ac:dyDescent="0.25">
      <c r="B131" s="53"/>
    </row>
    <row r="132" spans="2:2" x14ac:dyDescent="0.25">
      <c r="B132" s="53"/>
    </row>
    <row r="133" spans="2:2" x14ac:dyDescent="0.25">
      <c r="B133" s="53"/>
    </row>
    <row r="134" spans="2:2" x14ac:dyDescent="0.25">
      <c r="B134" s="53"/>
    </row>
    <row r="135" spans="2:2" x14ac:dyDescent="0.25">
      <c r="B135" s="53"/>
    </row>
    <row r="136" spans="2:2" x14ac:dyDescent="0.25">
      <c r="B136" s="53"/>
    </row>
    <row r="137" spans="2:2" x14ac:dyDescent="0.25">
      <c r="B137" s="53"/>
    </row>
    <row r="138" spans="2:2" x14ac:dyDescent="0.25">
      <c r="B138" s="53"/>
    </row>
    <row r="139" spans="2:2" x14ac:dyDescent="0.25">
      <c r="B139" s="53"/>
    </row>
    <row r="140" spans="2:2" x14ac:dyDescent="0.25">
      <c r="B140" s="53"/>
    </row>
    <row r="141" spans="2:2" x14ac:dyDescent="0.25">
      <c r="B141" s="53"/>
    </row>
    <row r="142" spans="2:2" x14ac:dyDescent="0.25">
      <c r="B142" s="53"/>
    </row>
    <row r="143" spans="2:2" x14ac:dyDescent="0.25">
      <c r="B143" s="53"/>
    </row>
    <row r="144" spans="2:2" x14ac:dyDescent="0.25">
      <c r="B144" s="53"/>
    </row>
    <row r="145" spans="2:2" x14ac:dyDescent="0.25">
      <c r="B145" s="53"/>
    </row>
    <row r="146" spans="2:2" x14ac:dyDescent="0.25">
      <c r="B146" s="53"/>
    </row>
    <row r="147" spans="2:2" x14ac:dyDescent="0.25">
      <c r="B147" s="53"/>
    </row>
    <row r="148" spans="2:2" x14ac:dyDescent="0.25">
      <c r="B148" s="53"/>
    </row>
    <row r="149" spans="2:2" x14ac:dyDescent="0.25">
      <c r="B149" s="53"/>
    </row>
    <row r="150" spans="2:2" x14ac:dyDescent="0.25">
      <c r="B150" s="53"/>
    </row>
    <row r="151" spans="2:2" x14ac:dyDescent="0.25">
      <c r="B151" s="53"/>
    </row>
    <row r="152" spans="2:2" x14ac:dyDescent="0.25">
      <c r="B152" s="53"/>
    </row>
    <row r="153" spans="2:2" x14ac:dyDescent="0.25">
      <c r="B153" s="53"/>
    </row>
    <row r="154" spans="2:2" x14ac:dyDescent="0.25">
      <c r="B154" s="53"/>
    </row>
    <row r="155" spans="2:2" x14ac:dyDescent="0.25">
      <c r="B155" s="53"/>
    </row>
    <row r="156" spans="2:2" x14ac:dyDescent="0.25">
      <c r="B156" s="53"/>
    </row>
    <row r="157" spans="2:2" x14ac:dyDescent="0.25">
      <c r="B157" s="53"/>
    </row>
    <row r="158" spans="2:2" x14ac:dyDescent="0.25">
      <c r="B158" s="53"/>
    </row>
    <row r="159" spans="2:2" x14ac:dyDescent="0.25">
      <c r="B159" s="53"/>
    </row>
    <row r="160" spans="2:2" x14ac:dyDescent="0.25">
      <c r="B160" s="53"/>
    </row>
    <row r="161" spans="2:2" x14ac:dyDescent="0.25">
      <c r="B161" s="53"/>
    </row>
    <row r="162" spans="2:2" x14ac:dyDescent="0.25">
      <c r="B162" s="53"/>
    </row>
    <row r="163" spans="2:2" x14ac:dyDescent="0.25">
      <c r="B163" s="53"/>
    </row>
    <row r="164" spans="2:2" x14ac:dyDescent="0.25">
      <c r="B164" s="53"/>
    </row>
    <row r="165" spans="2:2" x14ac:dyDescent="0.25">
      <c r="B165" s="53"/>
    </row>
    <row r="166" spans="2:2" x14ac:dyDescent="0.25">
      <c r="B166" s="53"/>
    </row>
    <row r="167" spans="2:2" x14ac:dyDescent="0.25">
      <c r="B167" s="53"/>
    </row>
    <row r="168" spans="2:2" x14ac:dyDescent="0.25">
      <c r="B168" s="53"/>
    </row>
    <row r="169" spans="2:2" x14ac:dyDescent="0.25">
      <c r="B169" s="53"/>
    </row>
    <row r="170" spans="2:2" x14ac:dyDescent="0.25">
      <c r="B170" s="53"/>
    </row>
    <row r="171" spans="2:2" x14ac:dyDescent="0.25">
      <c r="B171" s="53"/>
    </row>
    <row r="172" spans="2:2" x14ac:dyDescent="0.25">
      <c r="B172" s="53"/>
    </row>
    <row r="173" spans="2:2" x14ac:dyDescent="0.25">
      <c r="B173" s="53"/>
    </row>
    <row r="174" spans="2:2" x14ac:dyDescent="0.25">
      <c r="B174" s="53"/>
    </row>
    <row r="175" spans="2:2" x14ac:dyDescent="0.25">
      <c r="B175" s="53"/>
    </row>
    <row r="176" spans="2:2" x14ac:dyDescent="0.25">
      <c r="B176" s="53"/>
    </row>
    <row r="177" spans="2:2" x14ac:dyDescent="0.25">
      <c r="B177" s="53"/>
    </row>
    <row r="178" spans="2:2" x14ac:dyDescent="0.25">
      <c r="B178" s="53"/>
    </row>
    <row r="179" spans="2:2" x14ac:dyDescent="0.25">
      <c r="B179" s="53"/>
    </row>
    <row r="180" spans="2:2" x14ac:dyDescent="0.25">
      <c r="B180" s="53"/>
    </row>
    <row r="181" spans="2:2" x14ac:dyDescent="0.25">
      <c r="B181" s="53"/>
    </row>
    <row r="182" spans="2:2" x14ac:dyDescent="0.25">
      <c r="B182" s="53"/>
    </row>
    <row r="183" spans="2:2" x14ac:dyDescent="0.25">
      <c r="B183" s="53"/>
    </row>
    <row r="184" spans="2:2" x14ac:dyDescent="0.25">
      <c r="B184" s="53"/>
    </row>
    <row r="185" spans="2:2" x14ac:dyDescent="0.25">
      <c r="B185" s="53"/>
    </row>
    <row r="186" spans="2:2" x14ac:dyDescent="0.25">
      <c r="B186" s="53"/>
    </row>
    <row r="187" spans="2:2" x14ac:dyDescent="0.25">
      <c r="B187" s="53"/>
    </row>
    <row r="188" spans="2:2" x14ac:dyDescent="0.25">
      <c r="B188" s="53"/>
    </row>
    <row r="189" spans="2:2" x14ac:dyDescent="0.25">
      <c r="B189" s="53"/>
    </row>
    <row r="190" spans="2:2" x14ac:dyDescent="0.25">
      <c r="B190" s="53"/>
    </row>
    <row r="191" spans="2:2" x14ac:dyDescent="0.25">
      <c r="B191" s="53"/>
    </row>
    <row r="192" spans="2:2" x14ac:dyDescent="0.25">
      <c r="B192" s="53"/>
    </row>
    <row r="193" spans="2:2" x14ac:dyDescent="0.25">
      <c r="B193" s="53"/>
    </row>
    <row r="194" spans="2:2" x14ac:dyDescent="0.25">
      <c r="B194" s="53"/>
    </row>
    <row r="195" spans="2:2" x14ac:dyDescent="0.25">
      <c r="B195" s="53"/>
    </row>
    <row r="196" spans="2:2" x14ac:dyDescent="0.25">
      <c r="B196" s="53"/>
    </row>
    <row r="197" spans="2:2" x14ac:dyDescent="0.25">
      <c r="B197" s="53"/>
    </row>
    <row r="198" spans="2:2" x14ac:dyDescent="0.25">
      <c r="B198" s="53"/>
    </row>
    <row r="199" spans="2:2" x14ac:dyDescent="0.25">
      <c r="B199" s="53"/>
    </row>
    <row r="200" spans="2:2" x14ac:dyDescent="0.25">
      <c r="B200" s="53"/>
    </row>
    <row r="201" spans="2:2" x14ac:dyDescent="0.25">
      <c r="B201" s="53"/>
    </row>
    <row r="202" spans="2:2" x14ac:dyDescent="0.25">
      <c r="B202" s="53"/>
    </row>
    <row r="203" spans="2:2" x14ac:dyDescent="0.25">
      <c r="B203" s="53"/>
    </row>
    <row r="204" spans="2:2" x14ac:dyDescent="0.25">
      <c r="B204" s="53"/>
    </row>
    <row r="205" spans="2:2" x14ac:dyDescent="0.25">
      <c r="B205" s="53"/>
    </row>
    <row r="206" spans="2:2" x14ac:dyDescent="0.25">
      <c r="B206" s="53"/>
    </row>
    <row r="207" spans="2:2" x14ac:dyDescent="0.25">
      <c r="B207" s="53"/>
    </row>
    <row r="208" spans="2:2" x14ac:dyDescent="0.25">
      <c r="B208" s="53"/>
    </row>
    <row r="209" spans="2:2" x14ac:dyDescent="0.25">
      <c r="B209" s="53"/>
    </row>
    <row r="210" spans="2:2" x14ac:dyDescent="0.25">
      <c r="B210" s="53"/>
    </row>
    <row r="211" spans="2:2" x14ac:dyDescent="0.25">
      <c r="B211" s="53"/>
    </row>
    <row r="212" spans="2:2" x14ac:dyDescent="0.25">
      <c r="B212" s="53"/>
    </row>
    <row r="213" spans="2:2" x14ac:dyDescent="0.25">
      <c r="B213" s="53"/>
    </row>
    <row r="214" spans="2:2" x14ac:dyDescent="0.25">
      <c r="B214" s="53"/>
    </row>
    <row r="215" spans="2:2" x14ac:dyDescent="0.25">
      <c r="B215" s="53"/>
    </row>
    <row r="216" spans="2:2" x14ac:dyDescent="0.25">
      <c r="B216" s="53"/>
    </row>
    <row r="217" spans="2:2" x14ac:dyDescent="0.25">
      <c r="B217" s="53"/>
    </row>
    <row r="218" spans="2:2" x14ac:dyDescent="0.25">
      <c r="B218" s="53"/>
    </row>
    <row r="219" spans="2:2" x14ac:dyDescent="0.25">
      <c r="B219" s="53"/>
    </row>
    <row r="220" spans="2:2" x14ac:dyDescent="0.25">
      <c r="B220" s="53"/>
    </row>
    <row r="221" spans="2:2" x14ac:dyDescent="0.25">
      <c r="B221" s="53"/>
    </row>
    <row r="222" spans="2:2" x14ac:dyDescent="0.25">
      <c r="B222" s="53"/>
    </row>
    <row r="223" spans="2:2" x14ac:dyDescent="0.25">
      <c r="B223" s="53"/>
    </row>
    <row r="224" spans="2:2" x14ac:dyDescent="0.25">
      <c r="B224" s="53"/>
    </row>
    <row r="225" spans="2:2" x14ac:dyDescent="0.25">
      <c r="B225" s="53"/>
    </row>
    <row r="226" spans="2:2" x14ac:dyDescent="0.25">
      <c r="B226" s="53"/>
    </row>
    <row r="227" spans="2:2" x14ac:dyDescent="0.25">
      <c r="B227" s="53"/>
    </row>
    <row r="228" spans="2:2" x14ac:dyDescent="0.25">
      <c r="B228" s="53"/>
    </row>
    <row r="229" spans="2:2" x14ac:dyDescent="0.25">
      <c r="B229" s="53"/>
    </row>
    <row r="230" spans="2:2" x14ac:dyDescent="0.25">
      <c r="B230" s="53"/>
    </row>
    <row r="231" spans="2:2" x14ac:dyDescent="0.25">
      <c r="B231" s="53"/>
    </row>
    <row r="232" spans="2:2" x14ac:dyDescent="0.25">
      <c r="B232" s="53"/>
    </row>
    <row r="233" spans="2:2" x14ac:dyDescent="0.25">
      <c r="B233" s="53"/>
    </row>
    <row r="234" spans="2:2" x14ac:dyDescent="0.25">
      <c r="B234" s="53"/>
    </row>
    <row r="235" spans="2:2" x14ac:dyDescent="0.25">
      <c r="B235" s="53"/>
    </row>
    <row r="236" spans="2:2" x14ac:dyDescent="0.25">
      <c r="B236" s="53"/>
    </row>
    <row r="237" spans="2:2" x14ac:dyDescent="0.25">
      <c r="B237" s="53"/>
    </row>
    <row r="238" spans="2:2" x14ac:dyDescent="0.25">
      <c r="B238" s="53"/>
    </row>
    <row r="239" spans="2:2" x14ac:dyDescent="0.25">
      <c r="B239" s="53"/>
    </row>
    <row r="240" spans="2:2" x14ac:dyDescent="0.25">
      <c r="B240" s="53"/>
    </row>
    <row r="241" spans="2:2" x14ac:dyDescent="0.25">
      <c r="B241" s="53"/>
    </row>
    <row r="242" spans="2:2" x14ac:dyDescent="0.25">
      <c r="B242" s="53"/>
    </row>
    <row r="243" spans="2:2" x14ac:dyDescent="0.25">
      <c r="B243" s="53"/>
    </row>
    <row r="244" spans="2:2" x14ac:dyDescent="0.25">
      <c r="B244" s="53"/>
    </row>
    <row r="245" spans="2:2" x14ac:dyDescent="0.25">
      <c r="B245" s="53"/>
    </row>
    <row r="246" spans="2:2" x14ac:dyDescent="0.25">
      <c r="B246" s="53"/>
    </row>
    <row r="247" spans="2:2" x14ac:dyDescent="0.25">
      <c r="B247" s="53"/>
    </row>
    <row r="248" spans="2:2" x14ac:dyDescent="0.25">
      <c r="B248" s="53"/>
    </row>
    <row r="249" spans="2:2" x14ac:dyDescent="0.25">
      <c r="B249" s="53"/>
    </row>
    <row r="250" spans="2:2" x14ac:dyDescent="0.25">
      <c r="B250" s="53"/>
    </row>
    <row r="251" spans="2:2" x14ac:dyDescent="0.25">
      <c r="B251" s="53"/>
    </row>
    <row r="252" spans="2:2" x14ac:dyDescent="0.25">
      <c r="B252" s="53"/>
    </row>
    <row r="253" spans="2:2" x14ac:dyDescent="0.25">
      <c r="B253" s="53"/>
    </row>
  </sheetData>
  <sheetProtection sheet="1" objects="1" scenarios="1"/>
  <mergeCells count="16">
    <mergeCell ref="C6:F6"/>
    <mergeCell ref="B1:F1"/>
    <mergeCell ref="C2:F2"/>
    <mergeCell ref="C3:F3"/>
    <mergeCell ref="C4:F4"/>
    <mergeCell ref="C5:F5"/>
    <mergeCell ref="C62:F62"/>
    <mergeCell ref="C63:F63"/>
    <mergeCell ref="C64:F64"/>
    <mergeCell ref="C65:F65"/>
    <mergeCell ref="C7:F7"/>
    <mergeCell ref="C8:F8"/>
    <mergeCell ref="B58:F58"/>
    <mergeCell ref="C59:F59"/>
    <mergeCell ref="C60:F60"/>
    <mergeCell ref="C61:F61"/>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1" manualBreakCount="1">
    <brk id="66"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6"/>
  <sheetViews>
    <sheetView topLeftCell="A213" zoomScaleNormal="100" workbookViewId="0">
      <selection activeCell="F17" sqref="F17:F56"/>
    </sheetView>
  </sheetViews>
  <sheetFormatPr defaultColWidth="9.109375" defaultRowHeight="13.2" x14ac:dyDescent="0.25"/>
  <cols>
    <col min="1" max="1" width="3.6640625" style="12" customWidth="1"/>
    <col min="2" max="2" width="41.33203125" style="51" customWidth="1"/>
    <col min="3" max="3" width="9.6640625" style="95" customWidth="1"/>
    <col min="4" max="4" width="8.5546875" style="95" customWidth="1"/>
    <col min="5" max="6" width="9.6640625" style="95" customWidth="1"/>
    <col min="7" max="16384" width="9.109375" style="6"/>
  </cols>
  <sheetData>
    <row r="1" spans="1:6" ht="15.6" x14ac:dyDescent="0.3">
      <c r="A1" s="11"/>
      <c r="B1" s="208" t="str">
        <f ca="1">OFFSET(ExcelTool!B1,0,0,1,1)</f>
        <v>Audit of PEWS</v>
      </c>
      <c r="C1" s="208"/>
      <c r="D1" s="208"/>
      <c r="E1" s="208"/>
      <c r="F1" s="209"/>
    </row>
    <row r="2" spans="1:6" x14ac:dyDescent="0.25">
      <c r="A2" s="11"/>
      <c r="B2" s="43" t="str">
        <f>ExcelTool!B2</f>
        <v>Hospital</v>
      </c>
      <c r="C2" s="225" t="str">
        <f>ExcelTool!C2</f>
        <v>&lt;enter hospital name&gt;</v>
      </c>
      <c r="D2" s="225"/>
      <c r="E2" s="225"/>
      <c r="F2" s="225"/>
    </row>
    <row r="3" spans="1:6" x14ac:dyDescent="0.25">
      <c r="A3" s="11"/>
      <c r="B3" s="43" t="str">
        <f>ExcelTool!B3</f>
        <v>Ward/ Area</v>
      </c>
      <c r="C3" s="225" t="str">
        <f>ExcelTool!C3</f>
        <v>&lt;enter ward name&gt;</v>
      </c>
      <c r="D3" s="225"/>
      <c r="E3" s="225"/>
      <c r="F3" s="225"/>
    </row>
    <row r="4" spans="1:6" x14ac:dyDescent="0.25">
      <c r="A4" s="11"/>
      <c r="B4" s="43" t="str">
        <f>ExcelTool!B4</f>
        <v>Auditor(s)</v>
      </c>
      <c r="C4" s="225" t="str">
        <f>ExcelTool!C4</f>
        <v>&lt;enter lead auditor name&gt;</v>
      </c>
      <c r="D4" s="225"/>
      <c r="E4" s="225"/>
      <c r="F4" s="225"/>
    </row>
    <row r="5" spans="1:6" x14ac:dyDescent="0.25">
      <c r="A5" s="11"/>
      <c r="B5" s="43" t="str">
        <f>ExcelTool!B5</f>
        <v>Year of Audit</v>
      </c>
      <c r="C5" s="226" t="str">
        <f>ExcelTool!C5</f>
        <v>&lt;&lt;enter year&gt;&gt;</v>
      </c>
      <c r="D5" s="227"/>
      <c r="E5" s="227"/>
      <c r="F5" s="228"/>
    </row>
    <row r="6" spans="1:6" x14ac:dyDescent="0.25">
      <c r="A6" s="11"/>
      <c r="B6" s="43" t="str">
        <f>ExcelTool!B6</f>
        <v>No. in Audit</v>
      </c>
      <c r="C6" s="222">
        <f>ExcelTool!C6</f>
        <v>0</v>
      </c>
      <c r="D6" s="223"/>
      <c r="E6" s="223"/>
      <c r="F6" s="224"/>
    </row>
    <row r="7" spans="1:6" hidden="1" x14ac:dyDescent="0.25">
      <c r="A7" s="11"/>
      <c r="B7" s="44"/>
      <c r="C7" s="85"/>
      <c r="D7" s="86"/>
      <c r="E7" s="86"/>
      <c r="F7" s="87"/>
    </row>
    <row r="8" spans="1:6" hidden="1" x14ac:dyDescent="0.25">
      <c r="A8" s="11"/>
      <c r="B8" s="44"/>
      <c r="C8" s="85"/>
      <c r="D8" s="86"/>
      <c r="E8" s="86"/>
      <c r="F8" s="87"/>
    </row>
    <row r="9" spans="1:6" hidden="1" x14ac:dyDescent="0.25">
      <c r="A9" s="11"/>
      <c r="B9" s="44"/>
      <c r="C9" s="85"/>
      <c r="D9" s="86"/>
      <c r="E9" s="86"/>
      <c r="F9" s="87"/>
    </row>
    <row r="10" spans="1:6" hidden="1" x14ac:dyDescent="0.25">
      <c r="A10" s="11"/>
      <c r="B10" s="44"/>
      <c r="C10" s="85"/>
      <c r="D10" s="86"/>
      <c r="E10" s="86"/>
      <c r="F10" s="87"/>
    </row>
    <row r="11" spans="1:6" hidden="1" x14ac:dyDescent="0.25">
      <c r="A11" s="11"/>
      <c r="B11" s="44"/>
      <c r="C11" s="85"/>
      <c r="D11" s="86"/>
      <c r="E11" s="86"/>
      <c r="F11" s="87"/>
    </row>
    <row r="12" spans="1:6" hidden="1" x14ac:dyDescent="0.25">
      <c r="A12" s="11"/>
      <c r="B12" s="44"/>
      <c r="C12" s="85"/>
      <c r="D12" s="86"/>
      <c r="E12" s="86"/>
      <c r="F12" s="87"/>
    </row>
    <row r="13" spans="1:6" hidden="1" x14ac:dyDescent="0.25">
      <c r="A13" s="11"/>
      <c r="B13" s="44"/>
      <c r="C13" s="85"/>
      <c r="D13" s="86"/>
      <c r="E13" s="86"/>
      <c r="F13" s="87"/>
    </row>
    <row r="14" spans="1:6" x14ac:dyDescent="0.25">
      <c r="A14" s="11"/>
      <c r="B14" s="44"/>
      <c r="C14" s="88"/>
      <c r="D14" s="89"/>
      <c r="E14" s="90"/>
      <c r="F14" s="90"/>
    </row>
    <row r="15" spans="1:6" ht="12.75" customHeight="1" x14ac:dyDescent="0.25">
      <c r="A15" s="11"/>
      <c r="B15" s="45" t="s">
        <v>12</v>
      </c>
      <c r="C15" s="91" t="s">
        <v>46</v>
      </c>
      <c r="D15" s="91" t="s">
        <v>47</v>
      </c>
      <c r="E15" s="91" t="s">
        <v>48</v>
      </c>
      <c r="F15" s="91" t="s">
        <v>49</v>
      </c>
    </row>
    <row r="16" spans="1:6" ht="12.75" customHeight="1" x14ac:dyDescent="0.25">
      <c r="A16" s="11"/>
      <c r="B16" s="46" t="str">
        <f>ExcelTool!B18</f>
        <v xml:space="preserve">Section 1: DOCUMENTATION STANDARDS </v>
      </c>
      <c r="C16" s="91"/>
      <c r="D16" s="91"/>
      <c r="E16" s="91"/>
      <c r="F16" s="92"/>
    </row>
    <row r="17" spans="1:6" x14ac:dyDescent="0.25">
      <c r="A17" s="59">
        <f>ExcelTool!A19</f>
        <v>1</v>
      </c>
      <c r="B17" s="47" t="str">
        <f>ExcelTool!B19</f>
        <v>Correct chart for child's age is used?</v>
      </c>
      <c r="C17" s="93" t="str">
        <f>Quarter1!F17</f>
        <v>NA</v>
      </c>
      <c r="D17" s="93" t="str">
        <f>Quarter2!F17</f>
        <v>NA</v>
      </c>
      <c r="E17" s="93" t="str">
        <f>Quarter3!F17</f>
        <v>NA</v>
      </c>
      <c r="F17" s="93" t="str">
        <f>Quarter4!F17</f>
        <v>NA</v>
      </c>
    </row>
    <row r="18" spans="1:6" x14ac:dyDescent="0.25">
      <c r="A18" s="20">
        <f>ExcelTool!A20</f>
        <v>2</v>
      </c>
      <c r="B18" s="47" t="str">
        <f>ExcelTool!B20</f>
        <v>3 addressograph labels per chart</v>
      </c>
      <c r="C18" s="93" t="str">
        <f>Quarter1!F18</f>
        <v>NA</v>
      </c>
      <c r="D18" s="93" t="str">
        <f>Quarter2!F18</f>
        <v>NA</v>
      </c>
      <c r="E18" s="93" t="str">
        <f>Quarter3!F18</f>
        <v>NA</v>
      </c>
      <c r="F18" s="93" t="str">
        <f>Quarter4!F18</f>
        <v>NA</v>
      </c>
    </row>
    <row r="19" spans="1:6" ht="26.4" x14ac:dyDescent="0.25">
      <c r="A19" s="20">
        <f>ExcelTool!A21</f>
        <v>3</v>
      </c>
      <c r="B19" s="47" t="str">
        <f>ExcelTool!B21</f>
        <v xml:space="preserve">Date and time of each observation present and clear </v>
      </c>
      <c r="C19" s="93" t="str">
        <f>Quarter1!F19</f>
        <v>NA</v>
      </c>
      <c r="D19" s="93" t="str">
        <f>Quarter2!F19</f>
        <v>NA</v>
      </c>
      <c r="E19" s="93" t="str">
        <f>Quarter3!F19</f>
        <v>NA</v>
      </c>
      <c r="F19" s="93" t="str">
        <f>Quarter4!F19</f>
        <v>NA</v>
      </c>
    </row>
    <row r="20" spans="1:6" x14ac:dyDescent="0.25">
      <c r="A20" s="20">
        <f>ExcelTool!A22</f>
        <v>4</v>
      </c>
      <c r="B20" s="47" t="str">
        <f>ExcelTool!B22</f>
        <v xml:space="preserve">Each entry is signed </v>
      </c>
      <c r="C20" s="93" t="str">
        <f>Quarter1!F20</f>
        <v>NA</v>
      </c>
      <c r="D20" s="93" t="str">
        <f>Quarter2!F20</f>
        <v>NA</v>
      </c>
      <c r="E20" s="93" t="str">
        <f>Quarter3!F20</f>
        <v>NA</v>
      </c>
      <c r="F20" s="93" t="str">
        <f>Quarter4!F20</f>
        <v>NA</v>
      </c>
    </row>
    <row r="21" spans="1:6" x14ac:dyDescent="0.25">
      <c r="A21" s="20">
        <f>ExcelTool!A23</f>
        <v>5</v>
      </c>
      <c r="B21" s="47" t="str">
        <f>ExcelTool!B23</f>
        <v>Each entry has NMBI PIN</v>
      </c>
      <c r="C21" s="93" t="str">
        <f>Quarter1!F21</f>
        <v>NA</v>
      </c>
      <c r="D21" s="93" t="str">
        <f>Quarter2!F21</f>
        <v>NA</v>
      </c>
      <c r="E21" s="93" t="str">
        <f>Quarter3!F21</f>
        <v>NA</v>
      </c>
      <c r="F21" s="93" t="str">
        <f>Quarter4!F21</f>
        <v>NA</v>
      </c>
    </row>
    <row r="22" spans="1:6" x14ac:dyDescent="0.25">
      <c r="A22" s="20"/>
      <c r="B22" s="48" t="s">
        <v>38</v>
      </c>
      <c r="C22" s="94" t="str">
        <f>Quarter1!F22</f>
        <v>NA</v>
      </c>
      <c r="D22" s="94" t="str">
        <f>Quarter2!F22</f>
        <v>NA</v>
      </c>
      <c r="E22" s="94" t="str">
        <f>Quarter3!F22</f>
        <v>NA</v>
      </c>
      <c r="F22" s="94" t="str">
        <f>Quarter4!F22</f>
        <v>NA</v>
      </c>
    </row>
    <row r="23" spans="1:6" x14ac:dyDescent="0.25">
      <c r="A23" s="20"/>
      <c r="B23" s="48" t="str">
        <f>ExcelTool!B25</f>
        <v xml:space="preserve">Section 2: PARAMETERS </v>
      </c>
      <c r="C23" s="94"/>
      <c r="D23" s="94"/>
      <c r="E23" s="94"/>
      <c r="F23" s="94"/>
    </row>
    <row r="24" spans="1:6" x14ac:dyDescent="0.25">
      <c r="A24" s="20">
        <f>ExcelTool!A26</f>
        <v>1</v>
      </c>
      <c r="B24" s="47" t="str">
        <f>ExcelTool!B26</f>
        <v>Concern recorded accurately every time</v>
      </c>
      <c r="C24" s="93" t="str">
        <f>Quarter1!F24</f>
        <v>NA</v>
      </c>
      <c r="D24" s="93" t="str">
        <f>Quarter2!F24</f>
        <v>NA</v>
      </c>
      <c r="E24" s="93" t="str">
        <f>Quarter3!F24</f>
        <v>NA</v>
      </c>
      <c r="F24" s="93" t="str">
        <f>Quarter4!F24</f>
        <v>NA</v>
      </c>
    </row>
    <row r="25" spans="1:6" x14ac:dyDescent="0.25">
      <c r="A25" s="20">
        <f>ExcelTool!A27</f>
        <v>2</v>
      </c>
      <c r="B25" s="47" t="str">
        <f>ExcelTool!B27</f>
        <v>RR recorded accurately every time</v>
      </c>
      <c r="C25" s="93" t="str">
        <f>Quarter1!F25</f>
        <v>NA</v>
      </c>
      <c r="D25" s="93" t="str">
        <f>Quarter2!F25</f>
        <v>NA</v>
      </c>
      <c r="E25" s="93" t="str">
        <f>Quarter3!F25</f>
        <v>NA</v>
      </c>
      <c r="F25" s="93" t="str">
        <f>Quarter4!F25</f>
        <v>NA</v>
      </c>
    </row>
    <row r="26" spans="1:6" x14ac:dyDescent="0.25">
      <c r="A26" s="20">
        <f>ExcelTool!A28</f>
        <v>3</v>
      </c>
      <c r="B26" s="47" t="str">
        <f>ExcelTool!B28</f>
        <v>RE recorded accurately every time</v>
      </c>
      <c r="C26" s="93" t="str">
        <f>Quarter1!F26</f>
        <v>NA</v>
      </c>
      <c r="D26" s="93" t="str">
        <f>Quarter2!F26</f>
        <v>NA</v>
      </c>
      <c r="E26" s="93" t="str">
        <f>Quarter3!F26</f>
        <v>NA</v>
      </c>
      <c r="F26" s="93" t="str">
        <f>Quarter4!F26</f>
        <v>NA</v>
      </c>
    </row>
    <row r="27" spans="1:6" x14ac:dyDescent="0.25">
      <c r="A27" s="20">
        <f>ExcelTool!A29</f>
        <v>4</v>
      </c>
      <c r="B27" s="47" t="str">
        <f>ExcelTool!B29</f>
        <v>O2 recorded accurately every time</v>
      </c>
      <c r="C27" s="93" t="str">
        <f>Quarter1!F27</f>
        <v>NA</v>
      </c>
      <c r="D27" s="93" t="str">
        <f>Quarter2!F27</f>
        <v>NA</v>
      </c>
      <c r="E27" s="93" t="str">
        <f>Quarter3!F27</f>
        <v>NA</v>
      </c>
      <c r="F27" s="93" t="str">
        <f>Quarter4!F27</f>
        <v>NA</v>
      </c>
    </row>
    <row r="28" spans="1:6" x14ac:dyDescent="0.25">
      <c r="A28" s="20">
        <f>ExcelTool!A30</f>
        <v>5</v>
      </c>
      <c r="B28" s="47" t="str">
        <f>ExcelTool!B30</f>
        <v>HR recorded accurately every time</v>
      </c>
      <c r="C28" s="93" t="str">
        <f>Quarter1!F28</f>
        <v>NA</v>
      </c>
      <c r="D28" s="93" t="str">
        <f>Quarter2!F28</f>
        <v>NA</v>
      </c>
      <c r="E28" s="93" t="str">
        <f>Quarter3!F28</f>
        <v>NA</v>
      </c>
      <c r="F28" s="93" t="str">
        <f>Quarter4!F28</f>
        <v>NA</v>
      </c>
    </row>
    <row r="29" spans="1:6" x14ac:dyDescent="0.25">
      <c r="A29" s="20">
        <f>ExcelTool!A31</f>
        <v>6</v>
      </c>
      <c r="B29" s="47" t="str">
        <f>ExcelTool!B31</f>
        <v>AVPU recorded accurately every time</v>
      </c>
      <c r="C29" s="93" t="str">
        <f>Quarter1!F29</f>
        <v>NA</v>
      </c>
      <c r="D29" s="93" t="str">
        <f>Quarter2!F29</f>
        <v>NA</v>
      </c>
      <c r="E29" s="93" t="str">
        <f>Quarter3!F29</f>
        <v>NA</v>
      </c>
      <c r="F29" s="93" t="str">
        <f>Quarter4!F29</f>
        <v>NA</v>
      </c>
    </row>
    <row r="30" spans="1:6" x14ac:dyDescent="0.25">
      <c r="A30" s="20">
        <f>ExcelTool!A32</f>
        <v>7</v>
      </c>
      <c r="B30" s="47" t="str">
        <f>ExcelTool!B32</f>
        <v>SpO2 recorded accurately every time</v>
      </c>
      <c r="C30" s="93" t="str">
        <f>Quarter1!F30</f>
        <v>NA</v>
      </c>
      <c r="D30" s="93" t="str">
        <f>Quarter2!F30</f>
        <v>NA</v>
      </c>
      <c r="E30" s="93" t="str">
        <f>Quarter3!F30</f>
        <v>NA</v>
      </c>
      <c r="F30" s="93" t="str">
        <f>Quarter4!F30</f>
        <v>NA</v>
      </c>
    </row>
    <row r="31" spans="1:6" x14ac:dyDescent="0.25">
      <c r="A31" s="20">
        <f>ExcelTool!A33</f>
        <v>8</v>
      </c>
      <c r="B31" s="47" t="str">
        <f>ExcelTool!B33</f>
        <v>CRT recorded accurately every time</v>
      </c>
      <c r="C31" s="93" t="str">
        <f>Quarter1!F31</f>
        <v>NA</v>
      </c>
      <c r="D31" s="93" t="str">
        <f>Quarter2!F31</f>
        <v>NA</v>
      </c>
      <c r="E31" s="93" t="str">
        <f>Quarter3!F31</f>
        <v>NA</v>
      </c>
      <c r="F31" s="93" t="str">
        <f>Quarter4!F31</f>
        <v>NA</v>
      </c>
    </row>
    <row r="32" spans="1:6" x14ac:dyDescent="0.25">
      <c r="A32" s="20">
        <f>ExcelTool!A34</f>
        <v>9</v>
      </c>
      <c r="B32" s="47" t="str">
        <f>ExcelTool!B34</f>
        <v>BP recorded accurately every time</v>
      </c>
      <c r="C32" s="93" t="str">
        <f>Quarter1!F32</f>
        <v>NA</v>
      </c>
      <c r="D32" s="93" t="str">
        <f>Quarter2!F32</f>
        <v>NA</v>
      </c>
      <c r="E32" s="93" t="str">
        <f>Quarter3!F32</f>
        <v>NA</v>
      </c>
      <c r="F32" s="93" t="str">
        <f>Quarter4!F32</f>
        <v>NA</v>
      </c>
    </row>
    <row r="33" spans="1:6" x14ac:dyDescent="0.25">
      <c r="A33" s="20">
        <f>ExcelTool!A35</f>
        <v>10</v>
      </c>
      <c r="B33" s="47" t="str">
        <f>ExcelTool!B35</f>
        <v>Skin Colour recorded accurately every time</v>
      </c>
      <c r="C33" s="93" t="str">
        <f>Quarter1!F33</f>
        <v>NA</v>
      </c>
      <c r="D33" s="93" t="str">
        <f>Quarter2!F33</f>
        <v>NA</v>
      </c>
      <c r="E33" s="93" t="str">
        <f>Quarter3!F33</f>
        <v>NA</v>
      </c>
      <c r="F33" s="93" t="str">
        <f>Quarter4!F33</f>
        <v>NA</v>
      </c>
    </row>
    <row r="34" spans="1:6" x14ac:dyDescent="0.25">
      <c r="A34" s="20">
        <f>ExcelTool!A36</f>
        <v>11</v>
      </c>
      <c r="B34" s="47" t="str">
        <f>ExcelTool!B36</f>
        <v>Temp recorded accurately every time</v>
      </c>
      <c r="C34" s="93" t="str">
        <f>Quarter1!F34</f>
        <v>NA</v>
      </c>
      <c r="D34" s="93" t="str">
        <f>Quarter2!F34</f>
        <v>NA</v>
      </c>
      <c r="E34" s="93" t="str">
        <f>Quarter3!F34</f>
        <v>NA</v>
      </c>
      <c r="F34" s="93" t="str">
        <f>Quarter4!F34</f>
        <v>NA</v>
      </c>
    </row>
    <row r="35" spans="1:6" x14ac:dyDescent="0.25">
      <c r="A35" s="20"/>
      <c r="B35" s="48" t="s">
        <v>39</v>
      </c>
      <c r="C35" s="94" t="str">
        <f>Quarter1!F35</f>
        <v>NA</v>
      </c>
      <c r="D35" s="94" t="str">
        <f>Quarter2!F35</f>
        <v>NA</v>
      </c>
      <c r="E35" s="94" t="str">
        <f>Quarter3!F35</f>
        <v>NA</v>
      </c>
      <c r="F35" s="94" t="str">
        <f>Quarter4!F35</f>
        <v>NA</v>
      </c>
    </row>
    <row r="36" spans="1:6" x14ac:dyDescent="0.25">
      <c r="A36" s="20"/>
      <c r="B36" s="48" t="str">
        <f>ExcelTool!B38</f>
        <v xml:space="preserve">Section 3: SCORING </v>
      </c>
      <c r="C36" s="94"/>
      <c r="D36" s="94"/>
      <c r="E36" s="94"/>
      <c r="F36" s="94"/>
    </row>
    <row r="37" spans="1:6" x14ac:dyDescent="0.25">
      <c r="A37" s="20">
        <f>ExcelTool!A39</f>
        <v>1</v>
      </c>
      <c r="B37" s="47" t="str">
        <f>ExcelTool!B39</f>
        <v xml:space="preserve">Every individual parameter score correct </v>
      </c>
      <c r="C37" s="93" t="str">
        <f>Quarter1!F37</f>
        <v>NA</v>
      </c>
      <c r="D37" s="93" t="str">
        <f>Quarter2!F37</f>
        <v>NA</v>
      </c>
      <c r="E37" s="93" t="str">
        <f>Quarter3!F37</f>
        <v>NA</v>
      </c>
      <c r="F37" s="93" t="str">
        <f>Quarter4!F37</f>
        <v>NA</v>
      </c>
    </row>
    <row r="38" spans="1:6" x14ac:dyDescent="0.25">
      <c r="A38" s="20">
        <f>ExcelTool!A40</f>
        <v>2</v>
      </c>
      <c r="B38" s="47" t="str">
        <f>ExcelTool!B40</f>
        <v>Total PEWS Score correct on every entry</v>
      </c>
      <c r="C38" s="93" t="str">
        <f>Quarter1!F38</f>
        <v>NA</v>
      </c>
      <c r="D38" s="93" t="str">
        <f>Quarter2!F38</f>
        <v>NA</v>
      </c>
      <c r="E38" s="93" t="str">
        <f>Quarter3!F38</f>
        <v>NA</v>
      </c>
      <c r="F38" s="93" t="str">
        <f>Quarter4!F38</f>
        <v>NA</v>
      </c>
    </row>
    <row r="39" spans="1:6" x14ac:dyDescent="0.25">
      <c r="A39" s="20"/>
      <c r="B39" s="48" t="s">
        <v>40</v>
      </c>
      <c r="C39" s="94" t="str">
        <f>Quarter1!F39</f>
        <v>NA</v>
      </c>
      <c r="D39" s="94" t="str">
        <f>Quarter2!F39</f>
        <v>NA</v>
      </c>
      <c r="E39" s="94" t="str">
        <f>Quarter3!F39</f>
        <v>NA</v>
      </c>
      <c r="F39" s="94" t="str">
        <f>Quarter4!F39</f>
        <v>NA</v>
      </c>
    </row>
    <row r="40" spans="1:6" x14ac:dyDescent="0.25">
      <c r="A40" s="20"/>
      <c r="B40" s="48" t="str">
        <f>ExcelTool!B42</f>
        <v>Section 4: ESCALATION</v>
      </c>
      <c r="C40" s="94"/>
      <c r="D40" s="94"/>
      <c r="E40" s="94"/>
      <c r="F40" s="94"/>
    </row>
    <row r="41" spans="1:6" x14ac:dyDescent="0.25">
      <c r="A41" s="20">
        <f>ExcelTool!A43</f>
        <v>1</v>
      </c>
      <c r="B41" s="47" t="str">
        <f>ExcelTool!B43</f>
        <v>Evidence of Nursing Response to triggers</v>
      </c>
      <c r="C41" s="93" t="str">
        <f>Quarter1!F41</f>
        <v>NA</v>
      </c>
      <c r="D41" s="93" t="str">
        <f>Quarter2!F41</f>
        <v>NA</v>
      </c>
      <c r="E41" s="93" t="str">
        <f>Quarter3!F41</f>
        <v>NA</v>
      </c>
      <c r="F41" s="93" t="str">
        <f>Quarter4!F41</f>
        <v>NA</v>
      </c>
    </row>
    <row r="42" spans="1:6" ht="26.4" x14ac:dyDescent="0.25">
      <c r="A42" s="20">
        <f>ExcelTool!A44</f>
        <v>2</v>
      </c>
      <c r="B42" s="47" t="str">
        <f>ExcelTool!B44</f>
        <v>Evidence of Medical Response to requested action or review</v>
      </c>
      <c r="C42" s="93" t="str">
        <f>Quarter1!F42</f>
        <v>NA</v>
      </c>
      <c r="D42" s="93" t="str">
        <f>Quarter2!F42</f>
        <v>NA</v>
      </c>
      <c r="E42" s="93" t="str">
        <f>Quarter3!F42</f>
        <v>NA</v>
      </c>
      <c r="F42" s="93" t="str">
        <f>Quarter4!F42</f>
        <v>NA</v>
      </c>
    </row>
    <row r="43" spans="1:6" x14ac:dyDescent="0.25">
      <c r="A43" s="20"/>
      <c r="B43" s="48" t="s">
        <v>41</v>
      </c>
      <c r="C43" s="94" t="str">
        <f>Quarter1!F43</f>
        <v>NA</v>
      </c>
      <c r="D43" s="94" t="str">
        <f>Quarter2!F43</f>
        <v>NA</v>
      </c>
      <c r="E43" s="94" t="str">
        <f>Quarter3!F43</f>
        <v>NA</v>
      </c>
      <c r="F43" s="94" t="str">
        <f>Quarter4!F43</f>
        <v>NA</v>
      </c>
    </row>
    <row r="44" spans="1:6" x14ac:dyDescent="0.25">
      <c r="A44" s="20"/>
      <c r="B44" s="48" t="str">
        <f>ExcelTool!B46</f>
        <v>Section 5: VARIANCES (PA or MES)</v>
      </c>
      <c r="C44" s="94"/>
      <c r="D44" s="94"/>
      <c r="E44" s="94"/>
      <c r="F44" s="94"/>
    </row>
    <row r="45" spans="1:6" x14ac:dyDescent="0.25">
      <c r="A45" s="20">
        <f>ExcelTool!A47</f>
        <v>1</v>
      </c>
      <c r="B45" s="47" t="str">
        <f>ExcelTool!B47</f>
        <v>Does the PA have a date/ time?</v>
      </c>
      <c r="C45" s="93" t="str">
        <f>Quarter1!F45</f>
        <v>NA</v>
      </c>
      <c r="D45" s="93" t="str">
        <f>Quarter2!F45</f>
        <v>NA</v>
      </c>
      <c r="E45" s="93" t="str">
        <f>Quarter3!F45</f>
        <v>NA</v>
      </c>
      <c r="F45" s="93" t="str">
        <f>Quarter4!F45</f>
        <v>NA</v>
      </c>
    </row>
    <row r="46" spans="1:6" x14ac:dyDescent="0.25">
      <c r="A46" s="20">
        <f>ExcelTool!A48</f>
        <v>2</v>
      </c>
      <c r="B46" s="47" t="str">
        <f>ExcelTool!B48</f>
        <v>Does the PA contain clinical parameters?</v>
      </c>
      <c r="C46" s="93" t="str">
        <f>Quarter1!F46</f>
        <v>NA</v>
      </c>
      <c r="D46" s="93" t="str">
        <f>Quarter2!F46</f>
        <v>NA</v>
      </c>
      <c r="E46" s="93" t="str">
        <f>Quarter3!F46</f>
        <v>NA</v>
      </c>
      <c r="F46" s="93" t="str">
        <f>Quarter4!F46</f>
        <v>NA</v>
      </c>
    </row>
    <row r="47" spans="1:6" x14ac:dyDescent="0.25">
      <c r="A47" s="20">
        <f>ExcelTool!A49</f>
        <v>3</v>
      </c>
      <c r="B47" s="47" t="str">
        <f>ExcelTool!B49</f>
        <v>Does the PA contain new acceptable range?</v>
      </c>
      <c r="C47" s="93" t="str">
        <f>Quarter1!F47</f>
        <v>NA</v>
      </c>
      <c r="D47" s="93" t="str">
        <f>Quarter2!F47</f>
        <v>NA</v>
      </c>
      <c r="E47" s="93" t="str">
        <f>Quarter3!F47</f>
        <v>NA</v>
      </c>
      <c r="F47" s="93" t="str">
        <f>Quarter4!F47</f>
        <v>NA</v>
      </c>
    </row>
    <row r="48" spans="1:6" x14ac:dyDescent="0.25">
      <c r="A48" s="20">
        <f>ExcelTool!A50</f>
        <v>4</v>
      </c>
      <c r="B48" s="47" t="str">
        <f>ExcelTool!B50</f>
        <v>Does the PA contain next medical review?</v>
      </c>
      <c r="C48" s="93" t="str">
        <f>Quarter1!F48</f>
        <v>NA</v>
      </c>
      <c r="D48" s="93" t="str">
        <f>Quarter2!F48</f>
        <v>NA</v>
      </c>
      <c r="E48" s="93" t="str">
        <f>Quarter3!F48</f>
        <v>NA</v>
      </c>
      <c r="F48" s="93" t="str">
        <f>Quarter4!F48</f>
        <v>NA</v>
      </c>
    </row>
    <row r="49" spans="1:6" ht="26.4" x14ac:dyDescent="0.25">
      <c r="A49" s="20">
        <f>ExcelTool!A51</f>
        <v>5</v>
      </c>
      <c r="B49" s="47" t="str">
        <f>ExcelTool!B51</f>
        <v>Does the PA contain Doctor signature, print name / MCRN?</v>
      </c>
      <c r="C49" s="93" t="str">
        <f>Quarter1!F49</f>
        <v>NA</v>
      </c>
      <c r="D49" s="93" t="str">
        <f>Quarter2!F49</f>
        <v>NA</v>
      </c>
      <c r="E49" s="93" t="str">
        <f>Quarter3!F49</f>
        <v>NA</v>
      </c>
      <c r="F49" s="93" t="str">
        <f>Quarter4!F49</f>
        <v>NA</v>
      </c>
    </row>
    <row r="50" spans="1:6" x14ac:dyDescent="0.25">
      <c r="A50" s="20">
        <f>ExcelTool!A52</f>
        <v>6</v>
      </c>
      <c r="B50" s="47" t="str">
        <f>ExcelTool!B52</f>
        <v>Does the MEA have a date/ time?</v>
      </c>
      <c r="C50" s="93" t="str">
        <f>Quarter1!F50</f>
        <v>NA</v>
      </c>
      <c r="D50" s="93" t="str">
        <f>Quarter2!F50</f>
        <v>NA</v>
      </c>
      <c r="E50" s="93" t="str">
        <f>Quarter3!F50</f>
        <v>NA</v>
      </c>
      <c r="F50" s="93" t="str">
        <f>Quarter4!F50</f>
        <v>NA</v>
      </c>
    </row>
    <row r="51" spans="1:6" x14ac:dyDescent="0.25">
      <c r="A51" s="20">
        <f>ExcelTool!A53</f>
        <v>7</v>
      </c>
      <c r="B51" s="47" t="str">
        <f>ExcelTool!B53</f>
        <v>Does the MEA contain clinical impression?</v>
      </c>
      <c r="C51" s="93" t="str">
        <f>Quarter1!F51</f>
        <v>NA</v>
      </c>
      <c r="D51" s="93" t="str">
        <f>Quarter2!F51</f>
        <v>NA</v>
      </c>
      <c r="E51" s="93" t="str">
        <f>Quarter3!F51</f>
        <v>NA</v>
      </c>
      <c r="F51" s="93" t="str">
        <f>Quarter4!F51</f>
        <v>NA</v>
      </c>
    </row>
    <row r="52" spans="1:6" ht="26.4" x14ac:dyDescent="0.25">
      <c r="A52" s="20">
        <f>ExcelTool!A54</f>
        <v>8</v>
      </c>
      <c r="B52" s="47" t="str">
        <f>ExcelTool!B54</f>
        <v>Does the MEA contain acceptable parameter range(s)?</v>
      </c>
      <c r="C52" s="93" t="str">
        <f>Quarter1!F52</f>
        <v>NA</v>
      </c>
      <c r="D52" s="93" t="str">
        <f>Quarter2!F52</f>
        <v>NA</v>
      </c>
      <c r="E52" s="93" t="str">
        <f>Quarter3!F52</f>
        <v>NA</v>
      </c>
      <c r="F52" s="93" t="str">
        <f>Quarter4!F52</f>
        <v>NA</v>
      </c>
    </row>
    <row r="53" spans="1:6" x14ac:dyDescent="0.25">
      <c r="A53" s="20">
        <f>ExcelTool!A55</f>
        <v>9</v>
      </c>
      <c r="B53" s="47" t="str">
        <f>ExcelTool!B55</f>
        <v>Does the MEA contain next medical review?</v>
      </c>
      <c r="C53" s="93" t="str">
        <f>Quarter1!F53</f>
        <v>NA</v>
      </c>
      <c r="D53" s="93" t="str">
        <f>Quarter2!F53</f>
        <v>NA</v>
      </c>
      <c r="E53" s="93" t="str">
        <f>Quarter3!F53</f>
        <v>NA</v>
      </c>
      <c r="F53" s="93" t="str">
        <f>Quarter4!F53</f>
        <v>NA</v>
      </c>
    </row>
    <row r="54" spans="1:6" ht="26.4" x14ac:dyDescent="0.25">
      <c r="A54" s="20">
        <f>ExcelTool!A56</f>
        <v>10</v>
      </c>
      <c r="B54" s="47" t="str">
        <f>ExcelTool!B56</f>
        <v>Does the MEA contain Doctor signature, print name / MCRN?</v>
      </c>
      <c r="C54" s="93" t="str">
        <f>Quarter1!F54</f>
        <v>NA</v>
      </c>
      <c r="D54" s="93" t="str">
        <f>Quarter2!F54</f>
        <v>NA</v>
      </c>
      <c r="E54" s="93" t="str">
        <f>Quarter3!F54</f>
        <v>NA</v>
      </c>
      <c r="F54" s="93" t="str">
        <f>Quarter4!F54</f>
        <v>NA</v>
      </c>
    </row>
    <row r="55" spans="1:6" x14ac:dyDescent="0.25">
      <c r="A55" s="20"/>
      <c r="B55" s="48" t="s">
        <v>42</v>
      </c>
      <c r="C55" s="94" t="str">
        <f>Quarter1!F55</f>
        <v>NA</v>
      </c>
      <c r="D55" s="94" t="str">
        <f>Quarter2!F55</f>
        <v>NA</v>
      </c>
      <c r="E55" s="94" t="str">
        <f>Quarter3!F55</f>
        <v>NA</v>
      </c>
      <c r="F55" s="94" t="str">
        <f>Quarter4!F55</f>
        <v>NA</v>
      </c>
    </row>
    <row r="56" spans="1:6" x14ac:dyDescent="0.25">
      <c r="A56" s="20"/>
      <c r="B56" s="66" t="s">
        <v>23</v>
      </c>
      <c r="C56" s="94" t="str">
        <f>Quarter1!F56</f>
        <v>NA</v>
      </c>
      <c r="D56" s="94" t="str">
        <f>Quarter2!F56</f>
        <v>NA</v>
      </c>
      <c r="E56" s="94" t="str">
        <f>Quarter3!F56</f>
        <v>NA</v>
      </c>
      <c r="F56" s="94" t="str">
        <f>Quarter4!F56</f>
        <v>NA</v>
      </c>
    </row>
    <row r="162" spans="2:6" x14ac:dyDescent="0.25">
      <c r="B162" s="6"/>
      <c r="C162" s="6"/>
      <c r="D162" s="6"/>
      <c r="E162" s="6"/>
      <c r="F162" s="6"/>
    </row>
    <row r="163" spans="2:6" x14ac:dyDescent="0.25">
      <c r="B163" s="6"/>
      <c r="C163" s="6"/>
      <c r="D163" s="6"/>
      <c r="E163" s="6"/>
      <c r="F163" s="6"/>
    </row>
    <row r="164" spans="2:6" x14ac:dyDescent="0.25">
      <c r="B164" s="6"/>
      <c r="C164" s="6"/>
      <c r="D164" s="6"/>
      <c r="E164" s="6"/>
      <c r="F164" s="6"/>
    </row>
    <row r="165" spans="2:6" x14ac:dyDescent="0.25">
      <c r="B165" s="6"/>
      <c r="C165" s="6"/>
      <c r="D165" s="6"/>
      <c r="E165" s="6"/>
      <c r="F165" s="6"/>
    </row>
    <row r="166" spans="2:6" x14ac:dyDescent="0.25">
      <c r="B166" s="6"/>
      <c r="C166" s="6"/>
      <c r="D166" s="6"/>
      <c r="E166" s="6"/>
      <c r="F166" s="6"/>
    </row>
    <row r="167" spans="2:6" x14ac:dyDescent="0.25">
      <c r="B167" s="6"/>
      <c r="C167" s="6"/>
      <c r="D167" s="6"/>
      <c r="E167" s="6"/>
      <c r="F167" s="6"/>
    </row>
    <row r="168" spans="2:6" x14ac:dyDescent="0.25">
      <c r="B168" s="6"/>
      <c r="C168" s="6"/>
      <c r="D168" s="6"/>
      <c r="E168" s="6"/>
      <c r="F168" s="6"/>
    </row>
    <row r="169" spans="2:6" x14ac:dyDescent="0.25">
      <c r="B169" s="6"/>
      <c r="C169" s="6"/>
      <c r="D169" s="6"/>
      <c r="E169" s="6"/>
      <c r="F169" s="6"/>
    </row>
    <row r="170" spans="2:6" x14ac:dyDescent="0.25">
      <c r="B170" s="6"/>
      <c r="C170" s="6"/>
      <c r="D170" s="6"/>
      <c r="E170" s="6"/>
      <c r="F170" s="6"/>
    </row>
    <row r="171" spans="2:6" x14ac:dyDescent="0.25">
      <c r="B171" s="6"/>
      <c r="C171" s="6"/>
      <c r="D171" s="6"/>
      <c r="E171" s="6"/>
      <c r="F171" s="6"/>
    </row>
    <row r="172" spans="2:6" x14ac:dyDescent="0.25">
      <c r="B172" s="6"/>
      <c r="C172" s="6"/>
      <c r="D172" s="6"/>
      <c r="E172" s="6"/>
      <c r="F172" s="6"/>
    </row>
    <row r="173" spans="2:6" x14ac:dyDescent="0.25">
      <c r="B173" s="6"/>
      <c r="C173" s="6"/>
      <c r="D173" s="6"/>
      <c r="E173" s="6"/>
      <c r="F173" s="6"/>
    </row>
    <row r="174" spans="2:6" x14ac:dyDescent="0.25">
      <c r="B174" s="6"/>
      <c r="C174" s="6"/>
      <c r="D174" s="6"/>
      <c r="E174" s="6"/>
      <c r="F174" s="6"/>
    </row>
    <row r="175" spans="2:6" x14ac:dyDescent="0.25">
      <c r="B175" s="6"/>
      <c r="C175" s="6"/>
      <c r="D175" s="6"/>
      <c r="E175" s="6"/>
      <c r="F175" s="6"/>
    </row>
    <row r="176" spans="2:6" x14ac:dyDescent="0.25">
      <c r="B176" s="6"/>
      <c r="C176" s="6"/>
      <c r="D176" s="6"/>
      <c r="E176" s="6"/>
      <c r="F176" s="6"/>
    </row>
    <row r="177" spans="2:6" x14ac:dyDescent="0.25">
      <c r="B177" s="6"/>
      <c r="C177" s="6"/>
      <c r="D177" s="6"/>
      <c r="E177" s="6"/>
      <c r="F177" s="6"/>
    </row>
    <row r="178" spans="2:6" x14ac:dyDescent="0.25">
      <c r="B178" s="6"/>
      <c r="C178" s="6"/>
      <c r="D178" s="6"/>
      <c r="E178" s="6"/>
      <c r="F178" s="6"/>
    </row>
    <row r="179" spans="2:6" x14ac:dyDescent="0.25">
      <c r="B179" s="6"/>
      <c r="C179" s="6"/>
      <c r="D179" s="6"/>
      <c r="E179" s="6"/>
      <c r="F179" s="6"/>
    </row>
    <row r="180" spans="2:6" x14ac:dyDescent="0.25">
      <c r="B180" s="6"/>
      <c r="C180" s="6"/>
      <c r="D180" s="6"/>
      <c r="E180" s="6"/>
      <c r="F180" s="6"/>
    </row>
    <row r="181" spans="2:6" x14ac:dyDescent="0.25">
      <c r="B181" s="6"/>
      <c r="C181" s="6"/>
      <c r="D181" s="6"/>
      <c r="E181" s="6"/>
      <c r="F181" s="6"/>
    </row>
    <row r="182" spans="2:6" x14ac:dyDescent="0.25">
      <c r="B182" s="6"/>
      <c r="C182" s="6"/>
      <c r="D182" s="6"/>
      <c r="E182" s="6"/>
      <c r="F182" s="6"/>
    </row>
    <row r="183" spans="2:6" x14ac:dyDescent="0.25">
      <c r="B183" s="6"/>
      <c r="C183" s="6"/>
      <c r="D183" s="6"/>
      <c r="E183" s="6"/>
      <c r="F183" s="6"/>
    </row>
    <row r="184" spans="2:6" x14ac:dyDescent="0.25">
      <c r="B184" s="6"/>
      <c r="C184" s="6"/>
      <c r="D184" s="6"/>
      <c r="E184" s="6"/>
      <c r="F184" s="6"/>
    </row>
    <row r="185" spans="2:6" x14ac:dyDescent="0.25">
      <c r="B185" s="6"/>
      <c r="C185" s="6"/>
      <c r="D185" s="6"/>
      <c r="E185" s="6"/>
      <c r="F185" s="6"/>
    </row>
    <row r="186" spans="2:6" x14ac:dyDescent="0.25">
      <c r="B186" s="6"/>
      <c r="C186" s="6"/>
      <c r="D186" s="6"/>
      <c r="E186" s="6"/>
      <c r="F186" s="6"/>
    </row>
    <row r="187" spans="2:6" x14ac:dyDescent="0.25">
      <c r="B187" s="6"/>
      <c r="C187" s="6"/>
      <c r="D187" s="6"/>
      <c r="E187" s="6"/>
      <c r="F187" s="6"/>
    </row>
    <row r="188" spans="2:6" x14ac:dyDescent="0.25">
      <c r="B188" s="6"/>
      <c r="C188" s="6"/>
      <c r="D188" s="6"/>
      <c r="E188" s="6"/>
      <c r="F188" s="6"/>
    </row>
    <row r="189" spans="2:6" x14ac:dyDescent="0.25">
      <c r="B189" s="6"/>
      <c r="C189" s="6"/>
      <c r="D189" s="6"/>
      <c r="E189" s="6"/>
      <c r="F189" s="6"/>
    </row>
    <row r="190" spans="2:6" x14ac:dyDescent="0.25">
      <c r="B190" s="6"/>
      <c r="C190" s="6"/>
      <c r="D190" s="6"/>
      <c r="E190" s="6"/>
      <c r="F190" s="6"/>
    </row>
    <row r="191" spans="2:6" x14ac:dyDescent="0.25">
      <c r="B191" s="6"/>
      <c r="C191" s="6"/>
      <c r="D191" s="6"/>
      <c r="E191" s="6"/>
      <c r="F191" s="6"/>
    </row>
    <row r="192" spans="2:6" x14ac:dyDescent="0.25">
      <c r="B192" s="6"/>
      <c r="C192" s="6"/>
      <c r="D192" s="6"/>
      <c r="E192" s="6"/>
      <c r="F192" s="6"/>
    </row>
    <row r="193" spans="2:6" x14ac:dyDescent="0.25">
      <c r="B193" s="6"/>
      <c r="C193" s="6"/>
      <c r="D193" s="6"/>
      <c r="E193" s="6"/>
      <c r="F193" s="6"/>
    </row>
    <row r="194" spans="2:6" x14ac:dyDescent="0.25">
      <c r="B194" s="6"/>
      <c r="C194" s="6"/>
      <c r="D194" s="6"/>
      <c r="E194" s="6"/>
      <c r="F194" s="6"/>
    </row>
    <row r="195" spans="2:6" x14ac:dyDescent="0.25">
      <c r="B195" s="6"/>
      <c r="C195" s="6"/>
      <c r="D195" s="6"/>
      <c r="E195" s="6"/>
      <c r="F195" s="6"/>
    </row>
    <row r="196" spans="2:6" x14ac:dyDescent="0.25">
      <c r="B196" s="6"/>
      <c r="C196" s="6"/>
      <c r="D196" s="6"/>
      <c r="E196" s="6"/>
      <c r="F196" s="6"/>
    </row>
    <row r="197" spans="2:6" x14ac:dyDescent="0.25">
      <c r="B197" s="6"/>
      <c r="C197" s="6"/>
      <c r="D197" s="6"/>
      <c r="E197" s="6"/>
      <c r="F197" s="6"/>
    </row>
    <row r="198" spans="2:6" x14ac:dyDescent="0.25">
      <c r="B198" s="6"/>
      <c r="C198" s="6"/>
      <c r="D198" s="6"/>
      <c r="E198" s="6"/>
      <c r="F198" s="6"/>
    </row>
    <row r="199" spans="2:6" x14ac:dyDescent="0.25">
      <c r="B199" s="6"/>
      <c r="C199" s="6"/>
      <c r="D199" s="6"/>
      <c r="E199" s="6"/>
      <c r="F199" s="6"/>
    </row>
    <row r="200" spans="2:6" x14ac:dyDescent="0.25">
      <c r="B200" s="6"/>
      <c r="C200" s="6"/>
      <c r="D200" s="6"/>
      <c r="E200" s="6"/>
      <c r="F200" s="6"/>
    </row>
    <row r="201" spans="2:6" x14ac:dyDescent="0.25">
      <c r="B201" s="6"/>
      <c r="C201" s="6"/>
      <c r="D201" s="6"/>
      <c r="E201" s="6"/>
      <c r="F201" s="6"/>
    </row>
    <row r="202" spans="2:6" x14ac:dyDescent="0.25">
      <c r="B202" s="6"/>
      <c r="C202" s="6"/>
      <c r="D202" s="6"/>
      <c r="E202" s="6"/>
      <c r="F202" s="6"/>
    </row>
    <row r="203" spans="2:6" x14ac:dyDescent="0.25">
      <c r="B203" s="6"/>
      <c r="C203" s="6"/>
      <c r="D203" s="6"/>
      <c r="E203" s="6"/>
      <c r="F203" s="6"/>
    </row>
    <row r="204" spans="2:6" x14ac:dyDescent="0.25">
      <c r="B204" s="6"/>
      <c r="C204" s="6"/>
      <c r="D204" s="6"/>
      <c r="E204" s="6"/>
      <c r="F204" s="6"/>
    </row>
    <row r="205" spans="2:6" x14ac:dyDescent="0.25">
      <c r="B205" s="6"/>
      <c r="C205" s="6"/>
      <c r="D205" s="6"/>
      <c r="E205" s="6"/>
      <c r="F205" s="6"/>
    </row>
    <row r="206" spans="2:6" x14ac:dyDescent="0.25">
      <c r="B206" s="6"/>
      <c r="C206" s="6"/>
      <c r="D206" s="6"/>
      <c r="E206" s="6"/>
      <c r="F206" s="6"/>
    </row>
    <row r="207" spans="2:6" x14ac:dyDescent="0.25">
      <c r="B207" s="6"/>
      <c r="C207" s="6"/>
      <c r="D207" s="6"/>
      <c r="E207" s="6"/>
      <c r="F207" s="6"/>
    </row>
    <row r="208" spans="2:6" x14ac:dyDescent="0.25">
      <c r="B208" s="6"/>
      <c r="C208" s="6"/>
      <c r="D208" s="6"/>
      <c r="E208" s="6"/>
      <c r="F208" s="6"/>
    </row>
    <row r="209" spans="2:6" x14ac:dyDescent="0.25">
      <c r="B209" s="6"/>
      <c r="C209" s="6"/>
      <c r="D209" s="6"/>
      <c r="E209" s="6"/>
      <c r="F209" s="6"/>
    </row>
    <row r="210" spans="2:6" x14ac:dyDescent="0.25">
      <c r="B210" s="6"/>
      <c r="C210" s="6"/>
      <c r="D210" s="6"/>
      <c r="E210" s="6"/>
      <c r="F210" s="6"/>
    </row>
    <row r="211" spans="2:6" x14ac:dyDescent="0.25">
      <c r="B211" s="6"/>
      <c r="C211" s="6"/>
      <c r="D211" s="6"/>
      <c r="E211" s="6"/>
      <c r="F211" s="6"/>
    </row>
    <row r="212" spans="2:6" x14ac:dyDescent="0.25">
      <c r="B212" s="6"/>
      <c r="C212" s="6"/>
      <c r="D212" s="6"/>
      <c r="E212" s="6"/>
      <c r="F212" s="6"/>
    </row>
    <row r="213" spans="2:6" x14ac:dyDescent="0.25">
      <c r="B213" s="6"/>
      <c r="C213" s="6"/>
      <c r="D213" s="6"/>
      <c r="E213" s="6"/>
      <c r="F213" s="6"/>
    </row>
    <row r="214" spans="2:6" x14ac:dyDescent="0.25">
      <c r="B214" s="6"/>
      <c r="C214" s="6"/>
      <c r="D214" s="6"/>
      <c r="E214" s="6"/>
      <c r="F214" s="6"/>
    </row>
    <row r="215" spans="2:6" x14ac:dyDescent="0.25">
      <c r="B215" s="6"/>
      <c r="C215" s="6"/>
      <c r="D215" s="6"/>
      <c r="E215" s="6"/>
      <c r="F215" s="6"/>
    </row>
    <row r="216" spans="2:6" x14ac:dyDescent="0.25">
      <c r="B216" s="6"/>
      <c r="C216" s="6"/>
      <c r="D216" s="6"/>
      <c r="E216" s="6"/>
      <c r="F216" s="6"/>
    </row>
    <row r="217" spans="2:6" x14ac:dyDescent="0.25">
      <c r="B217" s="6"/>
      <c r="C217" s="6"/>
      <c r="D217" s="6"/>
      <c r="E217" s="6"/>
      <c r="F217" s="6"/>
    </row>
    <row r="218" spans="2:6" x14ac:dyDescent="0.25">
      <c r="B218" s="6"/>
      <c r="C218" s="6"/>
      <c r="D218" s="6"/>
      <c r="E218" s="6"/>
      <c r="F218" s="6"/>
    </row>
    <row r="219" spans="2:6" x14ac:dyDescent="0.25">
      <c r="B219" s="6"/>
      <c r="C219" s="6"/>
      <c r="D219" s="6"/>
      <c r="E219" s="6"/>
      <c r="F219" s="6"/>
    </row>
    <row r="220" spans="2:6" x14ac:dyDescent="0.25">
      <c r="B220" s="6"/>
      <c r="C220" s="6"/>
      <c r="D220" s="6"/>
      <c r="E220" s="6"/>
      <c r="F220" s="6"/>
    </row>
    <row r="221" spans="2:6" x14ac:dyDescent="0.25">
      <c r="B221" s="6"/>
      <c r="C221" s="6"/>
      <c r="D221" s="6"/>
      <c r="E221" s="6"/>
      <c r="F221" s="6"/>
    </row>
    <row r="222" spans="2:6" x14ac:dyDescent="0.25">
      <c r="B222" s="6"/>
      <c r="C222" s="6"/>
      <c r="D222" s="6"/>
      <c r="E222" s="6"/>
      <c r="F222" s="6"/>
    </row>
    <row r="223" spans="2:6" x14ac:dyDescent="0.25">
      <c r="B223" s="6"/>
      <c r="C223" s="6"/>
      <c r="D223" s="6"/>
      <c r="E223" s="6"/>
      <c r="F223" s="6"/>
    </row>
    <row r="224" spans="2:6" x14ac:dyDescent="0.25">
      <c r="B224" s="6"/>
      <c r="C224" s="6"/>
      <c r="D224" s="6"/>
      <c r="E224" s="6"/>
      <c r="F224" s="6"/>
    </row>
    <row r="225" spans="2:6" x14ac:dyDescent="0.25">
      <c r="B225" s="6"/>
      <c r="C225" s="6"/>
      <c r="D225" s="6"/>
      <c r="E225" s="6"/>
      <c r="F225" s="6"/>
    </row>
    <row r="226" spans="2:6" x14ac:dyDescent="0.25">
      <c r="B226" s="6"/>
      <c r="C226" s="6"/>
      <c r="D226" s="6"/>
      <c r="E226" s="6"/>
      <c r="F226" s="6"/>
    </row>
    <row r="227" spans="2:6" x14ac:dyDescent="0.25">
      <c r="B227" s="6"/>
      <c r="C227" s="6"/>
      <c r="D227" s="6"/>
      <c r="E227" s="6"/>
      <c r="F227" s="6"/>
    </row>
    <row r="228" spans="2:6" x14ac:dyDescent="0.25">
      <c r="B228" s="6"/>
      <c r="C228" s="6"/>
      <c r="D228" s="6"/>
      <c r="E228" s="6"/>
      <c r="F228" s="6"/>
    </row>
    <row r="229" spans="2:6" x14ac:dyDescent="0.25">
      <c r="B229" s="6"/>
      <c r="C229" s="6"/>
      <c r="D229" s="6"/>
      <c r="E229" s="6"/>
      <c r="F229" s="6"/>
    </row>
    <row r="230" spans="2:6" x14ac:dyDescent="0.25">
      <c r="B230" s="6"/>
      <c r="C230" s="6"/>
      <c r="D230" s="6"/>
      <c r="E230" s="6"/>
      <c r="F230" s="6"/>
    </row>
    <row r="231" spans="2:6" x14ac:dyDescent="0.25">
      <c r="B231" s="6"/>
      <c r="C231" s="6"/>
      <c r="D231" s="6"/>
      <c r="E231" s="6"/>
      <c r="F231" s="6"/>
    </row>
    <row r="232" spans="2:6" x14ac:dyDescent="0.25">
      <c r="B232" s="6"/>
      <c r="C232" s="6"/>
      <c r="D232" s="6"/>
      <c r="E232" s="6"/>
      <c r="F232" s="6"/>
    </row>
    <row r="233" spans="2:6" x14ac:dyDescent="0.25">
      <c r="B233" s="6"/>
      <c r="C233" s="6"/>
      <c r="D233" s="6"/>
      <c r="E233" s="6"/>
      <c r="F233" s="6"/>
    </row>
    <row r="234" spans="2:6" x14ac:dyDescent="0.25">
      <c r="B234" s="6"/>
      <c r="C234" s="6"/>
      <c r="D234" s="6"/>
      <c r="E234" s="6"/>
      <c r="F234" s="6"/>
    </row>
    <row r="235" spans="2:6" x14ac:dyDescent="0.25">
      <c r="B235" s="6"/>
      <c r="C235" s="6"/>
      <c r="D235" s="6"/>
      <c r="E235" s="6"/>
      <c r="F235" s="6"/>
    </row>
    <row r="236" spans="2:6" x14ac:dyDescent="0.25">
      <c r="B236" s="6"/>
      <c r="C236" s="6"/>
      <c r="D236" s="6"/>
      <c r="E236" s="6"/>
      <c r="F236" s="6"/>
    </row>
    <row r="237" spans="2:6" x14ac:dyDescent="0.25">
      <c r="B237" s="6"/>
      <c r="C237" s="6"/>
      <c r="D237" s="6"/>
      <c r="E237" s="6"/>
      <c r="F237" s="6"/>
    </row>
    <row r="238" spans="2:6" x14ac:dyDescent="0.25">
      <c r="B238" s="6"/>
      <c r="C238" s="6"/>
      <c r="D238" s="6"/>
      <c r="E238" s="6"/>
      <c r="F238" s="6"/>
    </row>
    <row r="239" spans="2:6" x14ac:dyDescent="0.25">
      <c r="B239" s="6"/>
      <c r="C239" s="6"/>
      <c r="D239" s="6"/>
      <c r="E239" s="6"/>
      <c r="F239" s="6"/>
    </row>
    <row r="240" spans="2:6" x14ac:dyDescent="0.25">
      <c r="B240" s="6"/>
      <c r="C240" s="6"/>
      <c r="D240" s="6"/>
      <c r="E240" s="6"/>
      <c r="F240" s="6"/>
    </row>
    <row r="241" spans="2:6" x14ac:dyDescent="0.25">
      <c r="B241" s="6"/>
      <c r="C241" s="6"/>
      <c r="D241" s="6"/>
      <c r="E241" s="6"/>
      <c r="F241" s="6"/>
    </row>
    <row r="242" spans="2:6" x14ac:dyDescent="0.25">
      <c r="B242" s="6"/>
      <c r="C242" s="6"/>
      <c r="D242" s="6"/>
      <c r="E242" s="6"/>
      <c r="F242" s="6"/>
    </row>
    <row r="243" spans="2:6" x14ac:dyDescent="0.25">
      <c r="B243" s="6"/>
      <c r="C243" s="6"/>
      <c r="D243" s="6"/>
      <c r="E243" s="6"/>
      <c r="F243" s="6"/>
    </row>
    <row r="244" spans="2:6" x14ac:dyDescent="0.25">
      <c r="B244" s="6"/>
      <c r="C244" s="6"/>
      <c r="D244" s="6"/>
      <c r="E244" s="6"/>
      <c r="F244" s="6"/>
    </row>
    <row r="245" spans="2:6" x14ac:dyDescent="0.25">
      <c r="B245" s="6"/>
      <c r="C245" s="6"/>
      <c r="D245" s="6"/>
      <c r="E245" s="6"/>
      <c r="F245" s="6"/>
    </row>
    <row r="246" spans="2:6" x14ac:dyDescent="0.25">
      <c r="B246" s="6"/>
      <c r="C246" s="6"/>
      <c r="D246" s="6"/>
      <c r="E246" s="6"/>
      <c r="F246" s="6"/>
    </row>
    <row r="247" spans="2:6" x14ac:dyDescent="0.25">
      <c r="B247" s="6"/>
      <c r="C247" s="6"/>
      <c r="D247" s="6"/>
      <c r="E247" s="6"/>
      <c r="F247" s="6"/>
    </row>
    <row r="248" spans="2:6" x14ac:dyDescent="0.25">
      <c r="B248" s="6"/>
      <c r="C248" s="6"/>
      <c r="D248" s="6"/>
      <c r="E248" s="6"/>
      <c r="F248" s="6"/>
    </row>
    <row r="249" spans="2:6" x14ac:dyDescent="0.25">
      <c r="B249" s="6"/>
      <c r="C249" s="6"/>
      <c r="D249" s="6"/>
      <c r="E249" s="6"/>
      <c r="F249" s="6"/>
    </row>
    <row r="250" spans="2:6" x14ac:dyDescent="0.25">
      <c r="B250" s="6"/>
      <c r="C250" s="6"/>
      <c r="D250" s="6"/>
      <c r="E250" s="6"/>
      <c r="F250" s="6"/>
    </row>
    <row r="251" spans="2:6" x14ac:dyDescent="0.25">
      <c r="B251" s="6"/>
      <c r="C251" s="6"/>
      <c r="D251" s="6"/>
      <c r="E251" s="6"/>
      <c r="F251" s="6"/>
    </row>
    <row r="252" spans="2:6" x14ac:dyDescent="0.25">
      <c r="B252" s="6"/>
      <c r="C252" s="6"/>
      <c r="D252" s="6"/>
      <c r="E252" s="6"/>
      <c r="F252" s="6"/>
    </row>
    <row r="253" spans="2:6" x14ac:dyDescent="0.25">
      <c r="B253" s="6"/>
      <c r="C253" s="6"/>
      <c r="D253" s="6"/>
      <c r="E253" s="6"/>
      <c r="F253" s="6"/>
    </row>
    <row r="254" spans="2:6" x14ac:dyDescent="0.25">
      <c r="B254" s="6"/>
      <c r="C254" s="6"/>
      <c r="D254" s="6"/>
      <c r="E254" s="6"/>
      <c r="F254" s="6"/>
    </row>
    <row r="255" spans="2:6" x14ac:dyDescent="0.25">
      <c r="B255" s="6"/>
      <c r="C255" s="6"/>
      <c r="D255" s="6"/>
      <c r="E255" s="6"/>
      <c r="F255" s="6"/>
    </row>
    <row r="256" spans="2:6" x14ac:dyDescent="0.25">
      <c r="B256" s="6"/>
      <c r="C256" s="6"/>
      <c r="D256" s="6"/>
      <c r="E256" s="6"/>
      <c r="F256" s="6"/>
    </row>
    <row r="257" spans="2:6" x14ac:dyDescent="0.25">
      <c r="B257" s="6"/>
      <c r="C257" s="6"/>
      <c r="D257" s="6"/>
      <c r="E257" s="6"/>
      <c r="F257" s="6"/>
    </row>
    <row r="258" spans="2:6" x14ac:dyDescent="0.25">
      <c r="B258" s="6"/>
      <c r="C258" s="6"/>
      <c r="D258" s="6"/>
      <c r="E258" s="6"/>
      <c r="F258" s="6"/>
    </row>
    <row r="259" spans="2:6" x14ac:dyDescent="0.25">
      <c r="B259" s="6"/>
      <c r="C259" s="6"/>
      <c r="D259" s="6"/>
      <c r="E259" s="6"/>
      <c r="F259" s="6"/>
    </row>
    <row r="260" spans="2:6" x14ac:dyDescent="0.25">
      <c r="B260" s="6"/>
      <c r="C260" s="6"/>
      <c r="D260" s="6"/>
      <c r="E260" s="6"/>
      <c r="F260" s="6"/>
    </row>
    <row r="261" spans="2:6" x14ac:dyDescent="0.25">
      <c r="B261" s="6"/>
      <c r="C261" s="6"/>
      <c r="D261" s="6"/>
      <c r="E261" s="6"/>
      <c r="F261" s="6"/>
    </row>
    <row r="262" spans="2:6" x14ac:dyDescent="0.25">
      <c r="B262" s="6"/>
      <c r="C262" s="6"/>
      <c r="D262" s="6"/>
      <c r="E262" s="6"/>
      <c r="F262" s="6"/>
    </row>
    <row r="263" spans="2:6" x14ac:dyDescent="0.25">
      <c r="B263" s="6"/>
      <c r="C263" s="6"/>
      <c r="D263" s="6"/>
      <c r="E263" s="6"/>
      <c r="F263" s="6"/>
    </row>
    <row r="264" spans="2:6" x14ac:dyDescent="0.25">
      <c r="B264" s="6"/>
      <c r="C264" s="6"/>
      <c r="D264" s="6"/>
      <c r="E264" s="6"/>
      <c r="F264" s="6"/>
    </row>
    <row r="265" spans="2:6" x14ac:dyDescent="0.25">
      <c r="B265" s="6"/>
      <c r="C265" s="6"/>
      <c r="D265" s="6"/>
      <c r="E265" s="6"/>
      <c r="F265" s="6"/>
    </row>
    <row r="266" spans="2:6" x14ac:dyDescent="0.25">
      <c r="B266" s="6"/>
      <c r="C266" s="6"/>
      <c r="D266" s="6"/>
      <c r="E266" s="6"/>
      <c r="F266" s="6"/>
    </row>
    <row r="267" spans="2:6" x14ac:dyDescent="0.25">
      <c r="B267" s="6"/>
      <c r="C267" s="6"/>
      <c r="D267" s="6"/>
      <c r="E267" s="6"/>
      <c r="F267" s="6"/>
    </row>
    <row r="268" spans="2:6" x14ac:dyDescent="0.25">
      <c r="B268" s="6"/>
      <c r="C268" s="6"/>
      <c r="D268" s="6"/>
      <c r="E268" s="6"/>
      <c r="F268" s="6"/>
    </row>
    <row r="269" spans="2:6" x14ac:dyDescent="0.25">
      <c r="B269" s="6"/>
      <c r="C269" s="6"/>
      <c r="D269" s="6"/>
      <c r="E269" s="6"/>
      <c r="F269" s="6"/>
    </row>
    <row r="270" spans="2:6" x14ac:dyDescent="0.25">
      <c r="B270" s="6"/>
      <c r="C270" s="6"/>
      <c r="D270" s="6"/>
      <c r="E270" s="6"/>
      <c r="F270" s="6"/>
    </row>
    <row r="271" spans="2:6" x14ac:dyDescent="0.25">
      <c r="B271" s="6"/>
      <c r="C271" s="6"/>
      <c r="D271" s="6"/>
      <c r="E271" s="6"/>
      <c r="F271" s="6"/>
    </row>
    <row r="272" spans="2:6" x14ac:dyDescent="0.25">
      <c r="B272" s="6"/>
      <c r="C272" s="6"/>
      <c r="D272" s="6"/>
      <c r="E272" s="6"/>
      <c r="F272" s="6"/>
    </row>
    <row r="273" spans="2:6" x14ac:dyDescent="0.25">
      <c r="B273" s="6"/>
      <c r="C273" s="6"/>
      <c r="D273" s="6"/>
      <c r="E273" s="6"/>
      <c r="F273" s="6"/>
    </row>
    <row r="274" spans="2:6" x14ac:dyDescent="0.25">
      <c r="B274" s="6"/>
      <c r="C274" s="6"/>
      <c r="D274" s="6"/>
      <c r="E274" s="6"/>
      <c r="F274" s="6"/>
    </row>
    <row r="275" spans="2:6" x14ac:dyDescent="0.25">
      <c r="B275" s="6"/>
      <c r="C275" s="6"/>
      <c r="D275" s="6"/>
      <c r="E275" s="6"/>
      <c r="F275" s="6"/>
    </row>
    <row r="276" spans="2:6" x14ac:dyDescent="0.25">
      <c r="B276" s="6"/>
      <c r="C276" s="6"/>
      <c r="D276" s="6"/>
      <c r="E276" s="6"/>
      <c r="F276" s="6"/>
    </row>
    <row r="277" spans="2:6" x14ac:dyDescent="0.25">
      <c r="B277" s="6"/>
      <c r="C277" s="6"/>
      <c r="D277" s="6"/>
      <c r="E277" s="6"/>
      <c r="F277" s="6"/>
    </row>
    <row r="278" spans="2:6" x14ac:dyDescent="0.25">
      <c r="B278" s="6"/>
      <c r="C278" s="6"/>
      <c r="D278" s="6"/>
      <c r="E278" s="6"/>
      <c r="F278" s="6"/>
    </row>
    <row r="279" spans="2:6" x14ac:dyDescent="0.25">
      <c r="B279" s="6"/>
      <c r="C279" s="6"/>
      <c r="D279" s="6"/>
      <c r="E279" s="6"/>
      <c r="F279" s="6"/>
    </row>
    <row r="280" spans="2:6" x14ac:dyDescent="0.25">
      <c r="B280" s="6"/>
      <c r="C280" s="6"/>
      <c r="D280" s="6"/>
      <c r="E280" s="6"/>
      <c r="F280" s="6"/>
    </row>
    <row r="281" spans="2:6" x14ac:dyDescent="0.25">
      <c r="B281" s="6"/>
      <c r="C281" s="6"/>
      <c r="D281" s="6"/>
      <c r="E281" s="6"/>
      <c r="F281" s="6"/>
    </row>
    <row r="282" spans="2:6" x14ac:dyDescent="0.25">
      <c r="B282" s="6"/>
      <c r="C282" s="6"/>
      <c r="D282" s="6"/>
      <c r="E282" s="6"/>
      <c r="F282" s="6"/>
    </row>
    <row r="283" spans="2:6" x14ac:dyDescent="0.25">
      <c r="B283" s="6"/>
      <c r="C283" s="6"/>
      <c r="D283" s="6"/>
      <c r="E283" s="6"/>
      <c r="F283" s="6"/>
    </row>
    <row r="284" spans="2:6" x14ac:dyDescent="0.25">
      <c r="B284" s="6"/>
      <c r="C284" s="6"/>
      <c r="D284" s="6"/>
      <c r="E284" s="6"/>
      <c r="F284" s="6"/>
    </row>
    <row r="285" spans="2:6" x14ac:dyDescent="0.25">
      <c r="B285" s="6"/>
      <c r="C285" s="6"/>
      <c r="D285" s="6"/>
      <c r="E285" s="6"/>
      <c r="F285" s="6"/>
    </row>
    <row r="286" spans="2:6" x14ac:dyDescent="0.25">
      <c r="B286" s="6"/>
      <c r="C286" s="6"/>
      <c r="D286" s="6"/>
      <c r="E286" s="6"/>
      <c r="F286" s="6"/>
    </row>
    <row r="287" spans="2:6" x14ac:dyDescent="0.25">
      <c r="B287" s="6"/>
      <c r="C287" s="6"/>
      <c r="D287" s="6"/>
      <c r="E287" s="6"/>
      <c r="F287" s="6"/>
    </row>
    <row r="288" spans="2:6" x14ac:dyDescent="0.25">
      <c r="B288" s="6"/>
      <c r="C288" s="6"/>
      <c r="D288" s="6"/>
      <c r="E288" s="6"/>
      <c r="F288" s="6"/>
    </row>
    <row r="289" spans="2:6" x14ac:dyDescent="0.25">
      <c r="B289" s="6"/>
      <c r="C289" s="6"/>
      <c r="D289" s="6"/>
      <c r="E289" s="6"/>
      <c r="F289" s="6"/>
    </row>
    <row r="290" spans="2:6" x14ac:dyDescent="0.25">
      <c r="B290" s="6"/>
      <c r="C290" s="6"/>
      <c r="D290" s="6"/>
      <c r="E290" s="6"/>
      <c r="F290" s="6"/>
    </row>
    <row r="291" spans="2:6" x14ac:dyDescent="0.25">
      <c r="B291" s="6"/>
      <c r="C291" s="6"/>
      <c r="D291" s="6"/>
      <c r="E291" s="6"/>
      <c r="F291" s="6"/>
    </row>
    <row r="292" spans="2:6" x14ac:dyDescent="0.25">
      <c r="B292" s="6"/>
      <c r="C292" s="6"/>
      <c r="D292" s="6"/>
      <c r="E292" s="6"/>
      <c r="F292" s="6"/>
    </row>
    <row r="293" spans="2:6" x14ac:dyDescent="0.25">
      <c r="B293" s="6"/>
      <c r="C293" s="6"/>
      <c r="D293" s="6"/>
      <c r="E293" s="6"/>
      <c r="F293" s="6"/>
    </row>
    <row r="294" spans="2:6" x14ac:dyDescent="0.25">
      <c r="B294" s="6"/>
      <c r="C294" s="6"/>
      <c r="D294" s="6"/>
      <c r="E294" s="6"/>
      <c r="F294" s="6"/>
    </row>
    <row r="295" spans="2:6" x14ac:dyDescent="0.25">
      <c r="B295" s="6"/>
      <c r="C295" s="6"/>
      <c r="D295" s="6"/>
      <c r="E295" s="6"/>
      <c r="F295" s="6"/>
    </row>
    <row r="296" spans="2:6" x14ac:dyDescent="0.25">
      <c r="B296" s="6"/>
      <c r="C296" s="6"/>
      <c r="D296" s="6"/>
      <c r="E296" s="6"/>
      <c r="F296" s="6"/>
    </row>
  </sheetData>
  <sheetProtection sheet="1" objects="1" scenarios="1"/>
  <mergeCells count="6">
    <mergeCell ref="C6:F6"/>
    <mergeCell ref="B1:F1"/>
    <mergeCell ref="C2:F2"/>
    <mergeCell ref="C3:F3"/>
    <mergeCell ref="C4:F4"/>
    <mergeCell ref="C5:F5"/>
  </mergeCells>
  <pageMargins left="0.35433070866141736" right="0" top="0.98425196850393704" bottom="0.39370078740157483" header="0.51181102362204722" footer="0.51181102362204722"/>
  <pageSetup paperSize="9" orientation="portrait" r:id="rId1"/>
  <headerFooter alignWithMargins="0">
    <oddHeader>&amp;CResults</oddHeader>
  </headerFooter>
  <rowBreaks count="3" manualBreakCount="3">
    <brk id="57" max="16383" man="1"/>
    <brk id="162" max="16383" man="1"/>
    <brk id="204"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zoomScaleNormal="100" workbookViewId="0">
      <selection activeCell="N11" sqref="N11"/>
    </sheetView>
  </sheetViews>
  <sheetFormatPr defaultRowHeight="13.2" x14ac:dyDescent="0.25"/>
  <cols>
    <col min="1" max="1" width="3.88671875" customWidth="1"/>
    <col min="2" max="2" width="37.5546875" customWidth="1"/>
    <col min="3" max="12" width="6.6640625" customWidth="1"/>
    <col min="13" max="13" width="9.5546875" style="3" customWidth="1"/>
  </cols>
  <sheetData>
    <row r="1" spans="1:14" s="1" customFormat="1" ht="14.25" customHeight="1" x14ac:dyDescent="0.2">
      <c r="A1" s="5"/>
      <c r="B1" s="229" t="str">
        <f>ExcelTool!B1</f>
        <v>Audit of PEWS</v>
      </c>
      <c r="C1" s="229"/>
      <c r="D1" s="229"/>
      <c r="E1" s="229"/>
      <c r="F1" s="229"/>
      <c r="G1" s="229"/>
      <c r="H1" s="230"/>
      <c r="I1" s="230"/>
      <c r="J1" s="230"/>
      <c r="K1" s="230"/>
      <c r="L1" s="230"/>
      <c r="M1" s="2"/>
    </row>
    <row r="2" spans="1:14" s="1" customFormat="1" ht="15" customHeight="1" x14ac:dyDescent="0.25">
      <c r="A2" s="5"/>
      <c r="B2" s="13" t="str">
        <f>ExcelTool!B2</f>
        <v>Hospital</v>
      </c>
      <c r="C2" s="231" t="str">
        <f>ExcelTool!C2</f>
        <v>&lt;enter hospital name&gt;</v>
      </c>
      <c r="D2" s="217"/>
      <c r="E2" s="217" t="s">
        <v>0</v>
      </c>
      <c r="F2" s="217"/>
      <c r="G2" s="217"/>
      <c r="H2" s="217"/>
      <c r="I2" s="217"/>
      <c r="J2" s="217"/>
      <c r="K2" s="217"/>
      <c r="L2" s="218"/>
      <c r="M2" s="2"/>
    </row>
    <row r="3" spans="1:14" s="1" customFormat="1" ht="15" customHeight="1" x14ac:dyDescent="0.25">
      <c r="A3" s="5"/>
      <c r="B3" s="13" t="str">
        <f>ExcelTool!B3</f>
        <v>Ward/ Area</v>
      </c>
      <c r="C3" s="231" t="str">
        <f>ExcelTool!C3</f>
        <v>&lt;enter ward name&gt;</v>
      </c>
      <c r="D3" s="217"/>
      <c r="E3" s="217" t="s">
        <v>0</v>
      </c>
      <c r="F3" s="217"/>
      <c r="G3" s="217"/>
      <c r="H3" s="217"/>
      <c r="I3" s="217"/>
      <c r="J3" s="217"/>
      <c r="K3" s="217"/>
      <c r="L3" s="218"/>
      <c r="M3" s="2"/>
    </row>
    <row r="4" spans="1:14" s="1" customFormat="1" ht="15" customHeight="1" x14ac:dyDescent="0.25">
      <c r="A4" s="5"/>
      <c r="B4" s="13" t="str">
        <f>ExcelTool!B4</f>
        <v>Auditor(s)</v>
      </c>
      <c r="C4" s="231" t="str">
        <f>ExcelTool!C4</f>
        <v>&lt;enter lead auditor name&gt;</v>
      </c>
      <c r="D4" s="217"/>
      <c r="E4" s="217" t="s">
        <v>0</v>
      </c>
      <c r="F4" s="217"/>
      <c r="G4" s="217"/>
      <c r="H4" s="217"/>
      <c r="I4" s="217"/>
      <c r="J4" s="217"/>
      <c r="K4" s="217"/>
      <c r="L4" s="218"/>
      <c r="M4" s="2"/>
    </row>
    <row r="5" spans="1:14" s="1" customFormat="1" ht="14.25" customHeight="1" x14ac:dyDescent="0.25">
      <c r="A5" s="5"/>
      <c r="B5" s="19" t="str">
        <f>ExcelTool!B5</f>
        <v>Year of Audit</v>
      </c>
      <c r="C5" s="250" t="str">
        <f>ExcelTool!C5</f>
        <v>&lt;&lt;enter year&gt;&gt;</v>
      </c>
      <c r="D5" s="251"/>
      <c r="E5" s="251"/>
      <c r="F5" s="252"/>
      <c r="G5" s="252"/>
      <c r="H5" s="252"/>
      <c r="I5" s="252"/>
      <c r="J5" s="252"/>
      <c r="K5" s="252"/>
      <c r="L5" s="253"/>
      <c r="M5" s="2"/>
    </row>
    <row r="6" spans="1:14" s="1" customFormat="1" ht="14.25" customHeight="1" x14ac:dyDescent="0.25">
      <c r="A6" s="5"/>
      <c r="B6" s="13" t="str">
        <f>ExcelTool!B6</f>
        <v>No. in Audit</v>
      </c>
      <c r="C6" s="241">
        <f>ExcelTool!C6</f>
        <v>0</v>
      </c>
      <c r="D6" s="242"/>
      <c r="E6" s="243" t="s">
        <v>0</v>
      </c>
      <c r="F6" s="244">
        <f>ExcelTool!F6</f>
        <v>0</v>
      </c>
      <c r="G6" s="245"/>
      <c r="H6" s="245"/>
      <c r="I6" s="246">
        <f>ExcelTool!I6</f>
        <v>0</v>
      </c>
      <c r="J6" s="247"/>
      <c r="K6" s="247"/>
      <c r="L6" s="247"/>
      <c r="M6" s="2"/>
    </row>
    <row r="7" spans="1:14" s="1" customFormat="1" ht="14.25" customHeight="1" x14ac:dyDescent="0.25">
      <c r="A7" s="5"/>
      <c r="B7" s="4"/>
      <c r="C7" s="22"/>
      <c r="D7" s="23"/>
      <c r="E7" s="23"/>
      <c r="F7" s="22"/>
      <c r="G7" s="23"/>
      <c r="H7" s="23"/>
      <c r="I7" s="2"/>
      <c r="J7" s="2"/>
      <c r="K7" s="2"/>
      <c r="L7" s="2"/>
      <c r="M7" s="2"/>
    </row>
    <row r="8" spans="1:14" s="1" customFormat="1" ht="14.25" customHeight="1" x14ac:dyDescent="0.25">
      <c r="A8" s="5"/>
      <c r="B8" s="4"/>
      <c r="C8" s="22"/>
      <c r="D8" s="23"/>
      <c r="E8" s="23"/>
      <c r="F8" s="22"/>
      <c r="G8" s="23"/>
      <c r="H8" s="23"/>
      <c r="I8" s="2"/>
      <c r="J8" s="2"/>
      <c r="K8" s="2"/>
      <c r="L8" s="2"/>
      <c r="M8" s="2"/>
    </row>
    <row r="9" spans="1:14" s="1" customFormat="1" ht="14.25" customHeight="1" x14ac:dyDescent="0.25">
      <c r="A9" s="5"/>
      <c r="B9" s="21"/>
      <c r="C9" s="15"/>
      <c r="D9" s="16"/>
      <c r="E9" s="16"/>
      <c r="F9" s="15"/>
      <c r="G9" s="16"/>
      <c r="H9" s="16"/>
      <c r="I9" s="14"/>
      <c r="J9" s="14"/>
      <c r="K9" s="14"/>
      <c r="L9" s="2"/>
      <c r="M9" s="2"/>
    </row>
    <row r="10" spans="1:14" s="1" customFormat="1" ht="24.9" customHeight="1" x14ac:dyDescent="0.25">
      <c r="A10" s="17"/>
      <c r="B10" s="238" t="s">
        <v>8</v>
      </c>
      <c r="C10" s="239"/>
      <c r="D10" s="239"/>
      <c r="E10" s="240"/>
      <c r="F10" s="238" t="s">
        <v>9</v>
      </c>
      <c r="G10" s="239"/>
      <c r="H10" s="240"/>
      <c r="I10" s="238" t="s">
        <v>10</v>
      </c>
      <c r="J10" s="248"/>
      <c r="K10" s="248"/>
      <c r="L10" s="249"/>
    </row>
    <row r="11" spans="1:14" ht="50.1" customHeight="1" x14ac:dyDescent="0.25">
      <c r="A11" s="18">
        <v>1</v>
      </c>
      <c r="B11" s="232"/>
      <c r="C11" s="233"/>
      <c r="D11" s="233"/>
      <c r="E11" s="234"/>
      <c r="F11" s="235"/>
      <c r="G11" s="236"/>
      <c r="H11" s="237"/>
      <c r="I11" s="235"/>
      <c r="J11" s="236"/>
      <c r="K11" s="236"/>
      <c r="L11" s="237"/>
      <c r="M11"/>
      <c r="N11" t="s">
        <v>72</v>
      </c>
    </row>
    <row r="12" spans="1:14" ht="50.1" customHeight="1" x14ac:dyDescent="0.25">
      <c r="A12" s="18">
        <v>2</v>
      </c>
      <c r="B12" s="232"/>
      <c r="C12" s="233"/>
      <c r="D12" s="233"/>
      <c r="E12" s="234"/>
      <c r="F12" s="235"/>
      <c r="G12" s="236"/>
      <c r="H12" s="237"/>
      <c r="I12" s="235"/>
      <c r="J12" s="236"/>
      <c r="K12" s="236"/>
      <c r="L12" s="237"/>
      <c r="M12"/>
    </row>
    <row r="13" spans="1:14" ht="50.1" customHeight="1" x14ac:dyDescent="0.25">
      <c r="A13" s="18">
        <v>3</v>
      </c>
      <c r="B13" s="232"/>
      <c r="C13" s="233"/>
      <c r="D13" s="233"/>
      <c r="E13" s="234"/>
      <c r="F13" s="235"/>
      <c r="G13" s="236"/>
      <c r="H13" s="237"/>
      <c r="I13" s="235"/>
      <c r="J13" s="236"/>
      <c r="K13" s="236"/>
      <c r="L13" s="237"/>
      <c r="M13"/>
    </row>
    <row r="14" spans="1:14" ht="50.1" customHeight="1" x14ac:dyDescent="0.25">
      <c r="A14" s="18">
        <v>4</v>
      </c>
      <c r="B14" s="232"/>
      <c r="C14" s="233"/>
      <c r="D14" s="233"/>
      <c r="E14" s="234"/>
      <c r="F14" s="235"/>
      <c r="G14" s="236"/>
      <c r="H14" s="237"/>
      <c r="I14" s="235"/>
      <c r="J14" s="236"/>
      <c r="K14" s="236"/>
      <c r="L14" s="237"/>
      <c r="M14"/>
    </row>
  </sheetData>
  <mergeCells count="23">
    <mergeCell ref="B14:E14"/>
    <mergeCell ref="F14:H14"/>
    <mergeCell ref="I14:L14"/>
    <mergeCell ref="B12:E12"/>
    <mergeCell ref="F12:H12"/>
    <mergeCell ref="I12:L12"/>
    <mergeCell ref="B13:E13"/>
    <mergeCell ref="F13:H13"/>
    <mergeCell ref="I13:L13"/>
    <mergeCell ref="B1:L1"/>
    <mergeCell ref="C2:L2"/>
    <mergeCell ref="C3:L3"/>
    <mergeCell ref="B11:E11"/>
    <mergeCell ref="F11:H11"/>
    <mergeCell ref="I11:L11"/>
    <mergeCell ref="B10:E10"/>
    <mergeCell ref="C4:L4"/>
    <mergeCell ref="C6:E6"/>
    <mergeCell ref="F6:H6"/>
    <mergeCell ref="I6:L6"/>
    <mergeCell ref="F10:H10"/>
    <mergeCell ref="I10:L10"/>
    <mergeCell ref="C5:L5"/>
  </mergeCells>
  <phoneticPr fontId="0" type="noConversion"/>
  <pageMargins left="0.74803149606299213" right="0.74803149606299213" top="0.98425196850393704" bottom="0.98425196850393704" header="0.51181102362204722" footer="0.51181102362204722"/>
  <pageSetup paperSize="9" scale="81" orientation="portrait" r:id="rId1"/>
  <headerFooter alignWithMargins="0">
    <oddHeader xml:space="preserve">&amp;CRECOMMENDATIONS&amp;R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73</vt:i4>
      </vt:variant>
    </vt:vector>
  </HeadingPairs>
  <TitlesOfParts>
    <vt:vector size="94" baseType="lpstr">
      <vt:lpstr>Instructions</vt:lpstr>
      <vt:lpstr>ExcelTool</vt:lpstr>
      <vt:lpstr>Results</vt:lpstr>
      <vt:lpstr>Jan</vt:lpstr>
      <vt:lpstr>Feb</vt:lpstr>
      <vt:lpstr>Mar</vt:lpstr>
      <vt:lpstr>Quarter1</vt:lpstr>
      <vt:lpstr>Apr</vt:lpstr>
      <vt:lpstr>May</vt:lpstr>
      <vt:lpstr>Jun</vt:lpstr>
      <vt:lpstr>Quarter2</vt:lpstr>
      <vt:lpstr>July</vt:lpstr>
      <vt:lpstr>Aug</vt:lpstr>
      <vt:lpstr>Sept</vt:lpstr>
      <vt:lpstr>Quarter3</vt:lpstr>
      <vt:lpstr>Oct</vt:lpstr>
      <vt:lpstr>Nov</vt:lpstr>
      <vt:lpstr>Dec</vt:lpstr>
      <vt:lpstr>Quarter4</vt:lpstr>
      <vt:lpstr>Comparison</vt:lpstr>
      <vt:lpstr>Recommendations</vt:lpstr>
      <vt:lpstr>Apr!Audit</vt:lpstr>
      <vt:lpstr>Aug!Audit</vt:lpstr>
      <vt:lpstr>Dec!Audit</vt:lpstr>
      <vt:lpstr>Feb!Audit</vt:lpstr>
      <vt:lpstr>July!Audit</vt:lpstr>
      <vt:lpstr>Jun!Audit</vt:lpstr>
      <vt:lpstr>Mar!Audit</vt:lpstr>
      <vt:lpstr>May!Audit</vt:lpstr>
      <vt:lpstr>Nov!Audit</vt:lpstr>
      <vt:lpstr>Oct!Audit</vt:lpstr>
      <vt:lpstr>Quarter1!Audit</vt:lpstr>
      <vt:lpstr>Quarter2!Audit</vt:lpstr>
      <vt:lpstr>Quarter3!Audit</vt:lpstr>
      <vt:lpstr>Quarter4!Audit</vt:lpstr>
      <vt:lpstr>Sept!Audit</vt:lpstr>
      <vt:lpstr>Audit</vt:lpstr>
      <vt:lpstr>Month</vt:lpstr>
      <vt:lpstr>Apr!Month_Year</vt:lpstr>
      <vt:lpstr>Aug!Month_Year</vt:lpstr>
      <vt:lpstr>Dec!Month_Year</vt:lpstr>
      <vt:lpstr>Feb!Month_Year</vt:lpstr>
      <vt:lpstr>July!Month_Year</vt:lpstr>
      <vt:lpstr>Jun!Month_Year</vt:lpstr>
      <vt:lpstr>Mar!Month_Year</vt:lpstr>
      <vt:lpstr>May!Month_Year</vt:lpstr>
      <vt:lpstr>Nov!Month_Year</vt:lpstr>
      <vt:lpstr>Oct!Month_Year</vt:lpstr>
      <vt:lpstr>Sept!Month_Year</vt:lpstr>
      <vt:lpstr>Month_Year</vt:lpstr>
      <vt:lpstr>No._in_Audit</vt:lpstr>
      <vt:lpstr>No._of_Questions</vt:lpstr>
      <vt:lpstr>Apr!No_in_Current_Audit</vt:lpstr>
      <vt:lpstr>Aug!No_in_Current_Audit</vt:lpstr>
      <vt:lpstr>Dec!No_in_Current_Audit</vt:lpstr>
      <vt:lpstr>Feb!No_in_Current_Audit</vt:lpstr>
      <vt:lpstr>July!No_in_Current_Audit</vt:lpstr>
      <vt:lpstr>Jun!No_in_Current_Audit</vt:lpstr>
      <vt:lpstr>Mar!No_in_Current_Audit</vt:lpstr>
      <vt:lpstr>May!No_in_Current_Audit</vt:lpstr>
      <vt:lpstr>Nov!No_in_Current_Audit</vt:lpstr>
      <vt:lpstr>Oct!No_in_Current_Audit</vt:lpstr>
      <vt:lpstr>Quarter1!No_in_Current_Audit</vt:lpstr>
      <vt:lpstr>Quarter2!No_in_Current_Audit</vt:lpstr>
      <vt:lpstr>Quarter3!No_in_Current_Audit</vt:lpstr>
      <vt:lpstr>Quarter4!No_in_Current_Audit</vt:lpstr>
      <vt:lpstr>Sept!No_in_Current_Audit</vt:lpstr>
      <vt:lpstr>No_in_Current_Audit</vt:lpstr>
      <vt:lpstr>No_of_Questions_Section_1</vt:lpstr>
      <vt:lpstr>No_of_Questions_Section_2</vt:lpstr>
      <vt:lpstr>No_of_Questions_Section_3</vt:lpstr>
      <vt:lpstr>No_of_Questions_Section_4</vt:lpstr>
      <vt:lpstr>No_of_Questions_Section_5</vt:lpstr>
      <vt:lpstr>No_of_Questions_Section_6</vt:lpstr>
      <vt:lpstr>No_of_Questions_Section_7</vt:lpstr>
      <vt:lpstr>Apr!Print_Titles</vt:lpstr>
      <vt:lpstr>Aug!Print_Titles</vt:lpstr>
      <vt:lpstr>Comparison!Print_Titles</vt:lpstr>
      <vt:lpstr>Dec!Print_Titles</vt:lpstr>
      <vt:lpstr>Feb!Print_Titles</vt:lpstr>
      <vt:lpstr>Jan!Print_Titles</vt:lpstr>
      <vt:lpstr>July!Print_Titles</vt:lpstr>
      <vt:lpstr>Jun!Print_Titles</vt:lpstr>
      <vt:lpstr>Mar!Print_Titles</vt:lpstr>
      <vt:lpstr>May!Print_Titles</vt:lpstr>
      <vt:lpstr>Nov!Print_Titles</vt:lpstr>
      <vt:lpstr>Oct!Print_Titles</vt:lpstr>
      <vt:lpstr>Quarter1!Print_Titles</vt:lpstr>
      <vt:lpstr>Quarter2!Print_Titles</vt:lpstr>
      <vt:lpstr>Quarter3!Print_Titles</vt:lpstr>
      <vt:lpstr>Quarter4!Print_Titles</vt:lpstr>
      <vt:lpstr>Results!Print_Titles</vt:lpstr>
      <vt:lpstr>Sept!Print_Titles</vt:lpstr>
      <vt:lpstr>Week</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O' Grady</dc:creator>
  <cp:lastModifiedBy>Sheridan_Ca</cp:lastModifiedBy>
  <cp:lastPrinted>2017-04-28T08:50:02Z</cp:lastPrinted>
  <dcterms:created xsi:type="dcterms:W3CDTF">2013-05-13T07:48:00Z</dcterms:created>
  <dcterms:modified xsi:type="dcterms:W3CDTF">2023-05-02T15:18:49Z</dcterms:modified>
</cp:coreProperties>
</file>