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05" windowWidth="20610" windowHeight="9975"/>
  </bookViews>
  <sheets>
    <sheet name="C Chart" sheetId="1" r:id="rId1"/>
    <sheet name="Calcs" sheetId="8" r:id="rId2"/>
    <sheet name="Excel Tips used" sheetId="3" state="hidden" r:id="rId3"/>
    <sheet name="Sheet2" sheetId="6" state="hidden" r:id="rId4"/>
  </sheets>
  <externalReferences>
    <externalReference r:id="rId5"/>
  </externalReferences>
  <definedNames>
    <definedName name="YN">Sheet2!$A$1:$A$2</definedName>
  </definedNames>
  <calcPr calcId="125725"/>
</workbook>
</file>

<file path=xl/calcChain.xml><?xml version="1.0" encoding="utf-8"?>
<calcChain xmlns="http://schemas.openxmlformats.org/spreadsheetml/2006/main">
  <c r="C7" i="8"/>
  <c r="Z17"/>
  <c r="Z18"/>
  <c r="Z19"/>
  <c r="Z20"/>
  <c r="Z38"/>
  <c r="Z39"/>
  <c r="Z8"/>
  <c r="Z9"/>
  <c r="Z10"/>
  <c r="Z11"/>
  <c r="Z12"/>
  <c r="Z13"/>
  <c r="Z14"/>
  <c r="Z15"/>
  <c r="Z16"/>
  <c r="Z21"/>
  <c r="Z22"/>
  <c r="Z23"/>
  <c r="Z24"/>
  <c r="Z25"/>
  <c r="Z26"/>
  <c r="Z27"/>
  <c r="Z28"/>
  <c r="Z29"/>
  <c r="Z30"/>
  <c r="Z32"/>
  <c r="Z33"/>
  <c r="Z34"/>
  <c r="Z35"/>
  <c r="Z36"/>
  <c r="Z37"/>
  <c r="Z40"/>
  <c r="Z41"/>
  <c r="Z42"/>
  <c r="Z43"/>
  <c r="Z44"/>
  <c r="Z45"/>
  <c r="Z46"/>
  <c r="Z47"/>
  <c r="Z48"/>
  <c r="Z49"/>
  <c r="Z50"/>
  <c r="Z51"/>
  <c r="Z52"/>
  <c r="Z53"/>
  <c r="Z54"/>
  <c r="Z55"/>
  <c r="Z56"/>
  <c r="Z57"/>
  <c r="Z58"/>
  <c r="Z59"/>
  <c r="Z60"/>
  <c r="Z61"/>
  <c r="Z62"/>
  <c r="Z63"/>
  <c r="Z64"/>
  <c r="Z65"/>
  <c r="Z66"/>
  <c r="Z7"/>
  <c r="Y8"/>
  <c r="Y9"/>
  <c r="Y10"/>
  <c r="Y11"/>
  <c r="Y12"/>
  <c r="Y13"/>
  <c r="Y14"/>
  <c r="Y15"/>
  <c r="Y16"/>
  <c r="Y17"/>
  <c r="Y18"/>
  <c r="Y19"/>
  <c r="Y20"/>
  <c r="Y21"/>
  <c r="Y22"/>
  <c r="Y23"/>
  <c r="Y24"/>
  <c r="Y25"/>
  <c r="Y26"/>
  <c r="Y27"/>
  <c r="Y28"/>
  <c r="Y29"/>
  <c r="Y30"/>
  <c r="Y31"/>
  <c r="Y32"/>
  <c r="Y33"/>
  <c r="Y34"/>
  <c r="Y35"/>
  <c r="Y36"/>
  <c r="Y37"/>
  <c r="Y38"/>
  <c r="Y39"/>
  <c r="Y40"/>
  <c r="Y41"/>
  <c r="Y42"/>
  <c r="Y43"/>
  <c r="Y44"/>
  <c r="Y45"/>
  <c r="Y46"/>
  <c r="Y47"/>
  <c r="Y48"/>
  <c r="Y49"/>
  <c r="Y50"/>
  <c r="Y51"/>
  <c r="Y52"/>
  <c r="Y53"/>
  <c r="Y54"/>
  <c r="Y55"/>
  <c r="Y56"/>
  <c r="Y57"/>
  <c r="Y58"/>
  <c r="Y59"/>
  <c r="Y60"/>
  <c r="Y61"/>
  <c r="Y62"/>
  <c r="Y63"/>
  <c r="Y64"/>
  <c r="Y65"/>
  <c r="Y66"/>
  <c r="Y7"/>
  <c r="C8"/>
  <c r="C18" l="1"/>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9"/>
  <c r="C10"/>
  <c r="C11"/>
  <c r="C12"/>
  <c r="C13"/>
  <c r="C14"/>
  <c r="C15"/>
  <c r="C16"/>
  <c r="C17"/>
  <c r="D8"/>
  <c r="N8"/>
  <c r="N9"/>
  <c r="N10"/>
  <c r="N11"/>
  <c r="N12"/>
  <c r="N13"/>
  <c r="N14"/>
  <c r="N15"/>
  <c r="N16"/>
  <c r="N17"/>
  <c r="N18"/>
  <c r="N19"/>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N60"/>
  <c r="N61"/>
  <c r="N62"/>
  <c r="N63"/>
  <c r="N64"/>
  <c r="N65"/>
  <c r="N66"/>
  <c r="N7"/>
  <c r="O66"/>
  <c r="O8"/>
  <c r="O9"/>
  <c r="O10"/>
  <c r="O11"/>
  <c r="O12"/>
  <c r="O13"/>
  <c r="O14"/>
  <c r="O15"/>
  <c r="O16"/>
  <c r="O17"/>
  <c r="O18"/>
  <c r="O19"/>
  <c r="O20"/>
  <c r="O21"/>
  <c r="O22"/>
  <c r="O23"/>
  <c r="O24"/>
  <c r="O25"/>
  <c r="O26"/>
  <c r="O27"/>
  <c r="O28"/>
  <c r="O29"/>
  <c r="O30"/>
  <c r="O31"/>
  <c r="Z31" s="1"/>
  <c r="O32"/>
  <c r="O33"/>
  <c r="O34"/>
  <c r="O35"/>
  <c r="O36"/>
  <c r="O37"/>
  <c r="O38"/>
  <c r="O39"/>
  <c r="O40"/>
  <c r="O41"/>
  <c r="O42"/>
  <c r="O43"/>
  <c r="O44"/>
  <c r="O45"/>
  <c r="O46"/>
  <c r="O47"/>
  <c r="O48"/>
  <c r="O49"/>
  <c r="O50"/>
  <c r="O51"/>
  <c r="O52"/>
  <c r="O53"/>
  <c r="O54"/>
  <c r="O55"/>
  <c r="O56"/>
  <c r="O57"/>
  <c r="O58"/>
  <c r="O59"/>
  <c r="O60"/>
  <c r="O61"/>
  <c r="O62"/>
  <c r="O63"/>
  <c r="O64"/>
  <c r="O65"/>
  <c r="O7"/>
  <c r="D9" l="1"/>
  <c r="D10" l="1"/>
  <c r="D11" l="1"/>
  <c r="D12" l="1"/>
  <c r="D13" l="1"/>
  <c r="D14" l="1"/>
  <c r="D15" l="1"/>
  <c r="D16" l="1"/>
  <c r="D17" l="1"/>
  <c r="D18" l="1"/>
  <c r="D19" l="1"/>
  <c r="D20" l="1"/>
  <c r="D21" l="1"/>
  <c r="D22" l="1"/>
  <c r="D23" l="1"/>
  <c r="D24" l="1"/>
  <c r="D25" l="1"/>
  <c r="D26" l="1"/>
  <c r="D27" l="1"/>
  <c r="D28" l="1"/>
  <c r="D29" l="1"/>
  <c r="D30" l="1"/>
  <c r="D31" l="1"/>
  <c r="D32" l="1"/>
  <c r="D33" l="1"/>
  <c r="D34" l="1"/>
  <c r="D35" l="1"/>
  <c r="D36" l="1"/>
  <c r="D37" l="1"/>
  <c r="D38" l="1"/>
  <c r="D39" l="1"/>
  <c r="D40" l="1"/>
  <c r="D41" l="1"/>
  <c r="D42" l="1"/>
  <c r="D43" l="1"/>
  <c r="D44" l="1"/>
  <c r="D45" l="1"/>
  <c r="D46" l="1"/>
  <c r="D47" l="1"/>
  <c r="D48" l="1"/>
  <c r="D49" l="1"/>
  <c r="D50" l="1"/>
  <c r="D51" l="1"/>
  <c r="D52" l="1"/>
  <c r="D53" l="1"/>
  <c r="D54" l="1"/>
  <c r="D55" l="1"/>
  <c r="D56" l="1"/>
  <c r="D57" l="1"/>
  <c r="D58" l="1"/>
  <c r="D59" l="1"/>
  <c r="D60" l="1"/>
  <c r="D61" l="1"/>
  <c r="D62" l="1"/>
  <c r="D63" l="1"/>
  <c r="D64" l="1"/>
  <c r="D65" l="1"/>
  <c r="D66" l="1"/>
  <c r="F65" s="1"/>
  <c r="F59" l="1"/>
  <c r="L59" s="1"/>
  <c r="F61"/>
  <c r="J61" s="1"/>
  <c r="P57"/>
  <c r="P61"/>
  <c r="P65"/>
  <c r="F57"/>
  <c r="J57" s="1"/>
  <c r="P63"/>
  <c r="P59"/>
  <c r="F63"/>
  <c r="J63" s="1"/>
  <c r="J59"/>
  <c r="K59"/>
  <c r="V59" s="1"/>
  <c r="G59"/>
  <c r="L61"/>
  <c r="I61"/>
  <c r="H61"/>
  <c r="F66"/>
  <c r="P66"/>
  <c r="P7"/>
  <c r="F8"/>
  <c r="F7"/>
  <c r="F9"/>
  <c r="P8"/>
  <c r="F10"/>
  <c r="P10"/>
  <c r="P9"/>
  <c r="P11"/>
  <c r="F12"/>
  <c r="F11"/>
  <c r="P12"/>
  <c r="P13"/>
  <c r="F14"/>
  <c r="F13"/>
  <c r="P14"/>
  <c r="F15"/>
  <c r="P15"/>
  <c r="F16"/>
  <c r="P16"/>
  <c r="F17"/>
  <c r="P17"/>
  <c r="F18"/>
  <c r="P18"/>
  <c r="P19"/>
  <c r="P20"/>
  <c r="F19"/>
  <c r="F20"/>
  <c r="P21"/>
  <c r="F22"/>
  <c r="F21"/>
  <c r="P22"/>
  <c r="P24"/>
  <c r="P23"/>
  <c r="F24"/>
  <c r="F23"/>
  <c r="P25"/>
  <c r="F25"/>
  <c r="P26"/>
  <c r="F26"/>
  <c r="P27"/>
  <c r="F27"/>
  <c r="F28"/>
  <c r="P28"/>
  <c r="P29"/>
  <c r="F29"/>
  <c r="P30"/>
  <c r="F30"/>
  <c r="F31"/>
  <c r="P31"/>
  <c r="P32"/>
  <c r="F32"/>
  <c r="F33"/>
  <c r="P33"/>
  <c r="P34"/>
  <c r="F34"/>
  <c r="P35"/>
  <c r="F35"/>
  <c r="P36"/>
  <c r="F36"/>
  <c r="P37"/>
  <c r="F37"/>
  <c r="P38"/>
  <c r="F38"/>
  <c r="P39"/>
  <c r="F39"/>
  <c r="F40"/>
  <c r="P40"/>
  <c r="P41"/>
  <c r="F41"/>
  <c r="F42"/>
  <c r="P42"/>
  <c r="F43"/>
  <c r="P43"/>
  <c r="P44"/>
  <c r="F44"/>
  <c r="F45"/>
  <c r="P45"/>
  <c r="P46"/>
  <c r="F46"/>
  <c r="P47"/>
  <c r="F47"/>
  <c r="P48"/>
  <c r="F48"/>
  <c r="P49"/>
  <c r="F49"/>
  <c r="P50"/>
  <c r="F50"/>
  <c r="P51"/>
  <c r="F51"/>
  <c r="F52"/>
  <c r="P52"/>
  <c r="P53"/>
  <c r="F53"/>
  <c r="F54"/>
  <c r="P54"/>
  <c r="F55"/>
  <c r="P55"/>
  <c r="F64"/>
  <c r="F62"/>
  <c r="P56"/>
  <c r="P62"/>
  <c r="P58"/>
  <c r="P64"/>
  <c r="F60"/>
  <c r="P60"/>
  <c r="F58"/>
  <c r="F56"/>
  <c r="L57"/>
  <c r="K63"/>
  <c r="L65"/>
  <c r="J65"/>
  <c r="I65"/>
  <c r="K65"/>
  <c r="V65" s="1"/>
  <c r="H65"/>
  <c r="G65"/>
  <c r="L63" l="1"/>
  <c r="H59"/>
  <c r="I59"/>
  <c r="G61"/>
  <c r="S61" s="1"/>
  <c r="K61"/>
  <c r="V61" s="1"/>
  <c r="I63"/>
  <c r="K57"/>
  <c r="V57" s="1"/>
  <c r="I57"/>
  <c r="H63"/>
  <c r="G63"/>
  <c r="R63" s="1"/>
  <c r="S65"/>
  <c r="V63"/>
  <c r="S59"/>
  <c r="H57"/>
  <c r="G57"/>
  <c r="R57" s="1"/>
  <c r="X57"/>
  <c r="X61"/>
  <c r="W61"/>
  <c r="X59"/>
  <c r="W59"/>
  <c r="T61"/>
  <c r="T59"/>
  <c r="X65"/>
  <c r="W65"/>
  <c r="X63"/>
  <c r="W63"/>
  <c r="R65"/>
  <c r="Q65"/>
  <c r="R61"/>
  <c r="R59"/>
  <c r="Q59"/>
  <c r="T65"/>
  <c r="U65"/>
  <c r="U57"/>
  <c r="U61"/>
  <c r="U59"/>
  <c r="K58"/>
  <c r="H58"/>
  <c r="L58"/>
  <c r="J58"/>
  <c r="I58"/>
  <c r="G58"/>
  <c r="K60"/>
  <c r="H60"/>
  <c r="L60"/>
  <c r="J60"/>
  <c r="I60"/>
  <c r="G60"/>
  <c r="K64"/>
  <c r="L64"/>
  <c r="J64"/>
  <c r="I64"/>
  <c r="G64"/>
  <c r="H64"/>
  <c r="L55"/>
  <c r="J55"/>
  <c r="I55"/>
  <c r="K55"/>
  <c r="V55" s="1"/>
  <c r="H55"/>
  <c r="G55"/>
  <c r="K54"/>
  <c r="L54"/>
  <c r="J54"/>
  <c r="I54"/>
  <c r="G54"/>
  <c r="H54"/>
  <c r="K52"/>
  <c r="H52"/>
  <c r="L52"/>
  <c r="J52"/>
  <c r="I52"/>
  <c r="G52"/>
  <c r="L45"/>
  <c r="J45"/>
  <c r="I45"/>
  <c r="G45"/>
  <c r="K45"/>
  <c r="H45"/>
  <c r="S45" s="1"/>
  <c r="L43"/>
  <c r="J43"/>
  <c r="I43"/>
  <c r="K43"/>
  <c r="V43" s="1"/>
  <c r="H43"/>
  <c r="G43"/>
  <c r="K42"/>
  <c r="H42"/>
  <c r="L42"/>
  <c r="J42"/>
  <c r="I42"/>
  <c r="G42"/>
  <c r="K40"/>
  <c r="H40"/>
  <c r="L40"/>
  <c r="J40"/>
  <c r="I40"/>
  <c r="G40"/>
  <c r="L33"/>
  <c r="J33"/>
  <c r="I33"/>
  <c r="K33"/>
  <c r="V33" s="1"/>
  <c r="H33"/>
  <c r="G33"/>
  <c r="L31"/>
  <c r="J31"/>
  <c r="I31"/>
  <c r="G31"/>
  <c r="K31"/>
  <c r="H31"/>
  <c r="S31" s="1"/>
  <c r="K28"/>
  <c r="H28"/>
  <c r="L28"/>
  <c r="J28"/>
  <c r="I28"/>
  <c r="G28"/>
  <c r="K24"/>
  <c r="H24"/>
  <c r="L24"/>
  <c r="J24"/>
  <c r="I24"/>
  <c r="G24"/>
  <c r="L21"/>
  <c r="J21"/>
  <c r="I21"/>
  <c r="G21"/>
  <c r="K21"/>
  <c r="H21"/>
  <c r="S21" s="1"/>
  <c r="L19"/>
  <c r="J19"/>
  <c r="I19"/>
  <c r="K19"/>
  <c r="H19"/>
  <c r="G19"/>
  <c r="K18"/>
  <c r="H18"/>
  <c r="L18"/>
  <c r="J18"/>
  <c r="I18"/>
  <c r="G18"/>
  <c r="L17"/>
  <c r="J17"/>
  <c r="I17"/>
  <c r="K17"/>
  <c r="H17"/>
  <c r="G17"/>
  <c r="K16"/>
  <c r="H16"/>
  <c r="L16"/>
  <c r="J16"/>
  <c r="I16"/>
  <c r="G16"/>
  <c r="L15"/>
  <c r="J15"/>
  <c r="I15"/>
  <c r="G15"/>
  <c r="K15"/>
  <c r="H15"/>
  <c r="S15" s="1"/>
  <c r="L13"/>
  <c r="J13"/>
  <c r="I13"/>
  <c r="K13"/>
  <c r="H13"/>
  <c r="G13"/>
  <c r="L11"/>
  <c r="J11"/>
  <c r="I11"/>
  <c r="K11"/>
  <c r="V11" s="1"/>
  <c r="H11"/>
  <c r="G11"/>
  <c r="K7"/>
  <c r="J7"/>
  <c r="G7"/>
  <c r="L7"/>
  <c r="I7"/>
  <c r="H7"/>
  <c r="K66"/>
  <c r="H66"/>
  <c r="L66"/>
  <c r="J66"/>
  <c r="I66"/>
  <c r="G66"/>
  <c r="K56"/>
  <c r="H56"/>
  <c r="L56"/>
  <c r="J56"/>
  <c r="I56"/>
  <c r="G56"/>
  <c r="K62"/>
  <c r="H62"/>
  <c r="L62"/>
  <c r="J62"/>
  <c r="I62"/>
  <c r="G62"/>
  <c r="L53"/>
  <c r="J53"/>
  <c r="I53"/>
  <c r="G53"/>
  <c r="K53"/>
  <c r="H53"/>
  <c r="L51"/>
  <c r="J51"/>
  <c r="I51"/>
  <c r="K51"/>
  <c r="H51"/>
  <c r="G51"/>
  <c r="K50"/>
  <c r="H50"/>
  <c r="L50"/>
  <c r="J50"/>
  <c r="I50"/>
  <c r="G50"/>
  <c r="L49"/>
  <c r="J49"/>
  <c r="I49"/>
  <c r="G49"/>
  <c r="K49"/>
  <c r="H49"/>
  <c r="S49" s="1"/>
  <c r="K48"/>
  <c r="H48"/>
  <c r="L48"/>
  <c r="J48"/>
  <c r="I48"/>
  <c r="G48"/>
  <c r="L47"/>
  <c r="J47"/>
  <c r="I47"/>
  <c r="K47"/>
  <c r="H47"/>
  <c r="G47"/>
  <c r="K46"/>
  <c r="H46"/>
  <c r="L46"/>
  <c r="J46"/>
  <c r="I46"/>
  <c r="G46"/>
  <c r="K44"/>
  <c r="H44"/>
  <c r="L44"/>
  <c r="J44"/>
  <c r="I44"/>
  <c r="G44"/>
  <c r="L41"/>
  <c r="J41"/>
  <c r="I41"/>
  <c r="G41"/>
  <c r="K41"/>
  <c r="H41"/>
  <c r="L39"/>
  <c r="J39"/>
  <c r="I39"/>
  <c r="K39"/>
  <c r="H39"/>
  <c r="G39"/>
  <c r="K38"/>
  <c r="H38"/>
  <c r="L38"/>
  <c r="J38"/>
  <c r="I38"/>
  <c r="G38"/>
  <c r="L37"/>
  <c r="J37"/>
  <c r="I37"/>
  <c r="K37"/>
  <c r="H37"/>
  <c r="G37"/>
  <c r="K36"/>
  <c r="H36"/>
  <c r="L36"/>
  <c r="J36"/>
  <c r="I36"/>
  <c r="G36"/>
  <c r="L35"/>
  <c r="J35"/>
  <c r="I35"/>
  <c r="G35"/>
  <c r="K35"/>
  <c r="H35"/>
  <c r="K34"/>
  <c r="H34"/>
  <c r="L34"/>
  <c r="J34"/>
  <c r="I34"/>
  <c r="G34"/>
  <c r="K32"/>
  <c r="H32"/>
  <c r="L32"/>
  <c r="J32"/>
  <c r="I32"/>
  <c r="G32"/>
  <c r="K30"/>
  <c r="H30"/>
  <c r="L30"/>
  <c r="J30"/>
  <c r="I30"/>
  <c r="G30"/>
  <c r="L29"/>
  <c r="J29"/>
  <c r="I29"/>
  <c r="K29"/>
  <c r="H29"/>
  <c r="G29"/>
  <c r="L27"/>
  <c r="J27"/>
  <c r="I27"/>
  <c r="K27"/>
  <c r="V27" s="1"/>
  <c r="H27"/>
  <c r="G27"/>
  <c r="K26"/>
  <c r="H26"/>
  <c r="L26"/>
  <c r="J26"/>
  <c r="I26"/>
  <c r="G26"/>
  <c r="L25"/>
  <c r="J25"/>
  <c r="I25"/>
  <c r="K25"/>
  <c r="H25"/>
  <c r="G25"/>
  <c r="L23"/>
  <c r="J23"/>
  <c r="I23"/>
  <c r="K23"/>
  <c r="H23"/>
  <c r="G23"/>
  <c r="K22"/>
  <c r="H22"/>
  <c r="L22"/>
  <c r="J22"/>
  <c r="I22"/>
  <c r="G22"/>
  <c r="K20"/>
  <c r="H20"/>
  <c r="L20"/>
  <c r="J20"/>
  <c r="I20"/>
  <c r="G20"/>
  <c r="K14"/>
  <c r="H14"/>
  <c r="L14"/>
  <c r="J14"/>
  <c r="I14"/>
  <c r="G14"/>
  <c r="K12"/>
  <c r="H12"/>
  <c r="L12"/>
  <c r="J12"/>
  <c r="I12"/>
  <c r="G12"/>
  <c r="K10"/>
  <c r="H10"/>
  <c r="L10"/>
  <c r="J10"/>
  <c r="I10"/>
  <c r="G10"/>
  <c r="L9"/>
  <c r="J9"/>
  <c r="I9"/>
  <c r="G9"/>
  <c r="K9"/>
  <c r="H9"/>
  <c r="K8"/>
  <c r="H8"/>
  <c r="L8"/>
  <c r="J8"/>
  <c r="I8"/>
  <c r="G8"/>
  <c r="Q61" l="1"/>
  <c r="T63"/>
  <c r="U63"/>
  <c r="S53"/>
  <c r="V13"/>
  <c r="V17"/>
  <c r="V19"/>
  <c r="W57"/>
  <c r="Q63"/>
  <c r="V29"/>
  <c r="V39"/>
  <c r="S63"/>
  <c r="V23"/>
  <c r="S35"/>
  <c r="S9"/>
  <c r="S41"/>
  <c r="Q57"/>
  <c r="V25"/>
  <c r="V37"/>
  <c r="V47"/>
  <c r="V51"/>
  <c r="T7"/>
  <c r="V7"/>
  <c r="S57"/>
  <c r="U8"/>
  <c r="U9"/>
  <c r="U10"/>
  <c r="U12"/>
  <c r="U14"/>
  <c r="U20"/>
  <c r="U22"/>
  <c r="U23"/>
  <c r="U25"/>
  <c r="U26"/>
  <c r="U27"/>
  <c r="U29"/>
  <c r="U30"/>
  <c r="U32"/>
  <c r="U34"/>
  <c r="U35"/>
  <c r="U36"/>
  <c r="U37"/>
  <c r="U38"/>
  <c r="U39"/>
  <c r="U41"/>
  <c r="U44"/>
  <c r="U46"/>
  <c r="U47"/>
  <c r="U48"/>
  <c r="U49"/>
  <c r="U50"/>
  <c r="U51"/>
  <c r="U53"/>
  <c r="U62"/>
  <c r="U56"/>
  <c r="U66"/>
  <c r="S7"/>
  <c r="W7"/>
  <c r="U7"/>
  <c r="U11"/>
  <c r="U13"/>
  <c r="U15"/>
  <c r="U16"/>
  <c r="U17"/>
  <c r="U18"/>
  <c r="U19"/>
  <c r="U21"/>
  <c r="U24"/>
  <c r="U28"/>
  <c r="U31"/>
  <c r="U33"/>
  <c r="U40"/>
  <c r="U42"/>
  <c r="U43"/>
  <c r="U45"/>
  <c r="U52"/>
  <c r="S54"/>
  <c r="U55"/>
  <c r="S64"/>
  <c r="U60"/>
  <c r="U58"/>
  <c r="T57"/>
  <c r="R8"/>
  <c r="Q8"/>
  <c r="R12"/>
  <c r="Q12"/>
  <c r="X8"/>
  <c r="W8"/>
  <c r="X9"/>
  <c r="W9"/>
  <c r="X10"/>
  <c r="W10"/>
  <c r="X12"/>
  <c r="W12"/>
  <c r="X14"/>
  <c r="W14"/>
  <c r="X20"/>
  <c r="W20"/>
  <c r="X22"/>
  <c r="W22"/>
  <c r="X23"/>
  <c r="W23"/>
  <c r="X25"/>
  <c r="W25"/>
  <c r="X26"/>
  <c r="W26"/>
  <c r="X27"/>
  <c r="W27"/>
  <c r="X29"/>
  <c r="W29"/>
  <c r="X30"/>
  <c r="W30"/>
  <c r="X32"/>
  <c r="W32"/>
  <c r="X34"/>
  <c r="W34"/>
  <c r="X35"/>
  <c r="W35"/>
  <c r="X36"/>
  <c r="W36"/>
  <c r="X37"/>
  <c r="W37"/>
  <c r="X38"/>
  <c r="W38"/>
  <c r="X39"/>
  <c r="W39"/>
  <c r="X41"/>
  <c r="W41"/>
  <c r="X44"/>
  <c r="W44"/>
  <c r="X46"/>
  <c r="W46"/>
  <c r="X47"/>
  <c r="W47"/>
  <c r="X48"/>
  <c r="W48"/>
  <c r="X49"/>
  <c r="W49"/>
  <c r="X50"/>
  <c r="W50"/>
  <c r="X51"/>
  <c r="W51"/>
  <c r="X53"/>
  <c r="W53"/>
  <c r="X62"/>
  <c r="W62"/>
  <c r="X56"/>
  <c r="W56"/>
  <c r="X66"/>
  <c r="W66"/>
  <c r="R7"/>
  <c r="Q7"/>
  <c r="X11"/>
  <c r="W11"/>
  <c r="X13"/>
  <c r="W13"/>
  <c r="X15"/>
  <c r="W15"/>
  <c r="X16"/>
  <c r="W16"/>
  <c r="X17"/>
  <c r="W17"/>
  <c r="X18"/>
  <c r="W18"/>
  <c r="X19"/>
  <c r="W19"/>
  <c r="X21"/>
  <c r="W21"/>
  <c r="X24"/>
  <c r="W24"/>
  <c r="X28"/>
  <c r="W28"/>
  <c r="X31"/>
  <c r="W31"/>
  <c r="X33"/>
  <c r="W33"/>
  <c r="X40"/>
  <c r="W40"/>
  <c r="X42"/>
  <c r="W42"/>
  <c r="X43"/>
  <c r="W43"/>
  <c r="X45"/>
  <c r="W45"/>
  <c r="X52"/>
  <c r="W52"/>
  <c r="R54"/>
  <c r="Q54"/>
  <c r="X55"/>
  <c r="W55"/>
  <c r="R64"/>
  <c r="Q64"/>
  <c r="X60"/>
  <c r="W60"/>
  <c r="X58"/>
  <c r="W58"/>
  <c r="T8"/>
  <c r="V8"/>
  <c r="V9"/>
  <c r="T9"/>
  <c r="T10"/>
  <c r="V10"/>
  <c r="T12"/>
  <c r="V12"/>
  <c r="T14"/>
  <c r="V14"/>
  <c r="T20"/>
  <c r="V20"/>
  <c r="T22"/>
  <c r="V22"/>
  <c r="S23"/>
  <c r="T23"/>
  <c r="S25"/>
  <c r="T25"/>
  <c r="T26"/>
  <c r="V26"/>
  <c r="S27"/>
  <c r="T27"/>
  <c r="S29"/>
  <c r="T29"/>
  <c r="T30"/>
  <c r="V30"/>
  <c r="T32"/>
  <c r="V32"/>
  <c r="T34"/>
  <c r="V34"/>
  <c r="V35"/>
  <c r="T35"/>
  <c r="T36"/>
  <c r="V36"/>
  <c r="S37"/>
  <c r="T37"/>
  <c r="T38"/>
  <c r="V38"/>
  <c r="S39"/>
  <c r="T39"/>
  <c r="V41"/>
  <c r="T41"/>
  <c r="T44"/>
  <c r="V44"/>
  <c r="T46"/>
  <c r="V46"/>
  <c r="S47"/>
  <c r="T47"/>
  <c r="T48"/>
  <c r="V48"/>
  <c r="V49"/>
  <c r="T49"/>
  <c r="T50"/>
  <c r="V50"/>
  <c r="S51"/>
  <c r="T51"/>
  <c r="V53"/>
  <c r="T53"/>
  <c r="T62"/>
  <c r="V62"/>
  <c r="T56"/>
  <c r="V56"/>
  <c r="T66"/>
  <c r="V66"/>
  <c r="S11"/>
  <c r="T11"/>
  <c r="S13"/>
  <c r="T13"/>
  <c r="V15"/>
  <c r="T15"/>
  <c r="T16"/>
  <c r="V16"/>
  <c r="S17"/>
  <c r="T17"/>
  <c r="T18"/>
  <c r="V18"/>
  <c r="S19"/>
  <c r="T19"/>
  <c r="V21"/>
  <c r="T21"/>
  <c r="T24"/>
  <c r="V24"/>
  <c r="T28"/>
  <c r="V28"/>
  <c r="V31"/>
  <c r="T31"/>
  <c r="S33"/>
  <c r="T33"/>
  <c r="T40"/>
  <c r="V40"/>
  <c r="T42"/>
  <c r="V42"/>
  <c r="S43"/>
  <c r="T43"/>
  <c r="V45"/>
  <c r="T45"/>
  <c r="T52"/>
  <c r="V52"/>
  <c r="U54"/>
  <c r="V54"/>
  <c r="S55"/>
  <c r="T55"/>
  <c r="U64"/>
  <c r="V64"/>
  <c r="T60"/>
  <c r="V60"/>
  <c r="T58"/>
  <c r="V58"/>
  <c r="R9"/>
  <c r="Q9"/>
  <c r="R10"/>
  <c r="Q10"/>
  <c r="R14"/>
  <c r="Q14"/>
  <c r="R20"/>
  <c r="Q20"/>
  <c r="R22"/>
  <c r="Q22"/>
  <c r="R23"/>
  <c r="Q23"/>
  <c r="R25"/>
  <c r="Q25"/>
  <c r="R26"/>
  <c r="Q26"/>
  <c r="R27"/>
  <c r="Q27"/>
  <c r="R29"/>
  <c r="Q29"/>
  <c r="R30"/>
  <c r="Q30"/>
  <c r="R32"/>
  <c r="Q32"/>
  <c r="R34"/>
  <c r="Q34"/>
  <c r="R35"/>
  <c r="Q35"/>
  <c r="R36"/>
  <c r="Q36"/>
  <c r="R37"/>
  <c r="Q37"/>
  <c r="R38"/>
  <c r="Q38"/>
  <c r="R39"/>
  <c r="Q39"/>
  <c r="R41"/>
  <c r="Q41"/>
  <c r="R44"/>
  <c r="Q44"/>
  <c r="R46"/>
  <c r="Q46"/>
  <c r="R47"/>
  <c r="Q47"/>
  <c r="R48"/>
  <c r="Q48"/>
  <c r="R49"/>
  <c r="Q49"/>
  <c r="R50"/>
  <c r="Q50"/>
  <c r="R51"/>
  <c r="Q51"/>
  <c r="R53"/>
  <c r="Q53"/>
  <c r="R62"/>
  <c r="Q62"/>
  <c r="R56"/>
  <c r="Q56"/>
  <c r="R66"/>
  <c r="Q66"/>
  <c r="X7"/>
  <c r="R11"/>
  <c r="Q11"/>
  <c r="R13"/>
  <c r="Q13"/>
  <c r="R15"/>
  <c r="Q15"/>
  <c r="R16"/>
  <c r="Q16"/>
  <c r="R17"/>
  <c r="Q17"/>
  <c r="R18"/>
  <c r="Q18"/>
  <c r="R19"/>
  <c r="Q19"/>
  <c r="R21"/>
  <c r="Q21"/>
  <c r="R24"/>
  <c r="Q24"/>
  <c r="R28"/>
  <c r="Q28"/>
  <c r="R31"/>
  <c r="Q31"/>
  <c r="R33"/>
  <c r="Q33"/>
  <c r="R40"/>
  <c r="Q40"/>
  <c r="R42"/>
  <c r="Q42"/>
  <c r="R43"/>
  <c r="Q43"/>
  <c r="R45"/>
  <c r="Q45"/>
  <c r="R52"/>
  <c r="Q52"/>
  <c r="X54"/>
  <c r="W54"/>
  <c r="R55"/>
  <c r="Q55"/>
  <c r="X64"/>
  <c r="W64"/>
  <c r="R60"/>
  <c r="Q60"/>
  <c r="R58"/>
  <c r="Q58"/>
  <c r="S8"/>
  <c r="S10"/>
  <c r="S12"/>
  <c r="S14"/>
  <c r="S20"/>
  <c r="S22"/>
  <c r="S26"/>
  <c r="S30"/>
  <c r="S32"/>
  <c r="S34"/>
  <c r="S36"/>
  <c r="S38"/>
  <c r="S44"/>
  <c r="S46"/>
  <c r="S48"/>
  <c r="S50"/>
  <c r="S62"/>
  <c r="S56"/>
  <c r="S66"/>
  <c r="S16"/>
  <c r="S18"/>
  <c r="S24"/>
  <c r="S28"/>
  <c r="S40"/>
  <c r="S42"/>
  <c r="S52"/>
  <c r="T54"/>
  <c r="T64"/>
  <c r="S60"/>
  <c r="S58"/>
</calcChain>
</file>

<file path=xl/sharedStrings.xml><?xml version="1.0" encoding="utf-8"?>
<sst xmlns="http://schemas.openxmlformats.org/spreadsheetml/2006/main" count="364" uniqueCount="74">
  <si>
    <t>J</t>
  </si>
  <si>
    <t>F</t>
  </si>
  <si>
    <t>LCL</t>
  </si>
  <si>
    <t>UCL</t>
  </si>
  <si>
    <t>↓ Data ↓</t>
  </si>
  <si>
    <t>Overall Presentation</t>
  </si>
  <si>
    <t>Display all 6 sigma lines: The UCL and LCL are plotted as dashed lines as are the (Xbar+1*STDEV) and (Xbar-1*STDEV) lines. From the 2 STDEV below the mean to 2 STDEV above the mean is displayed as a block of grey. This is done as follows:</t>
  </si>
  <si>
    <t>format data series of the (Xbar-2STEDEV) and set to no line and no fill</t>
  </si>
  <si>
    <t>Set up a data column that calculates the difference between (Xbar+2*STDEV) and (Xbar-2*STDEV) and name this figure 'middle two thirds'</t>
  </si>
  <si>
    <t>Create a line chart for all data. There is no need to keep the (Xbar+2*STDEV) line ason eof the lines.</t>
  </si>
  <si>
    <t>Select the Change Series Chart type for (Xbar-2STEDEV) and change to a 'stacked area chart'</t>
  </si>
  <si>
    <t>Select the Change Series Chart type for 'middle two thirds' and change to a 'stacked area chart'</t>
  </si>
  <si>
    <t>format data series of the 'middle two thirds' and change to a grey colour with 50% transparency (transparency is needed in order to be able to still see the gridlines)</t>
  </si>
  <si>
    <t>5 Rules of Shewhart Charts</t>
  </si>
  <si>
    <t>Set each rule up seperately as a column of data that is represented by a line in the chart. The key thing is to select 'no line' and for the marker, select a 'no fill' circle (size 8, 1.5pt border). Use an 'if' statement with the syntax 'NA()' to ensure that the only data points displayed are those where a rule has been broken</t>
  </si>
  <si>
    <t>Centreline (X Bar)</t>
  </si>
  <si>
    <t>Minus3Sigma</t>
  </si>
  <si>
    <t>Minus2Sigma</t>
  </si>
  <si>
    <t>Minus1Sigma</t>
  </si>
  <si>
    <t>Minus2Sigma-Minus3Sigma</t>
  </si>
  <si>
    <t>Minus1Sigma-Minus2Sigma</t>
  </si>
  <si>
    <t>Plus1Sigma</t>
  </si>
  <si>
    <t>Plus1Sigma-Minus1Sigma</t>
  </si>
  <si>
    <t>Plus2Sigma-Plus1Sigma</t>
  </si>
  <si>
    <t>Plus3Sigma-Plus2Sigma</t>
  </si>
  <si>
    <t>Yes</t>
  </si>
  <si>
    <t>No</t>
  </si>
  <si>
    <t>Plus2Sigma</t>
  </si>
  <si>
    <t>Subgroup Label</t>
  </si>
  <si>
    <t>Subgroup</t>
  </si>
  <si>
    <t>Recalculate</t>
  </si>
  <si>
    <t>Ghost Point</t>
  </si>
  <si>
    <t>Data Entry:</t>
  </si>
  <si>
    <t>This Excel template displays a 'C-chart'. This type of Statistical Process Control Chart is appropriate to use when counting errors or non-conformaties.</t>
  </si>
  <si>
    <t>Use of C-Charts in Healthcare</t>
  </si>
  <si>
    <t>Instructions:</t>
  </si>
  <si>
    <r>
      <rPr>
        <sz val="28"/>
        <color theme="1"/>
        <rFont val="Calibri"/>
        <family val="2"/>
      </rPr>
      <t>SPC Chart Template:</t>
    </r>
    <r>
      <rPr>
        <b/>
        <sz val="28"/>
        <color theme="1"/>
        <rFont val="Calibri"/>
        <family val="2"/>
      </rPr>
      <t xml:space="preserve"> 'C-chart'</t>
    </r>
  </si>
  <si>
    <t>Highlight Data Point</t>
  </si>
  <si>
    <t>Include in Chart</t>
  </si>
  <si>
    <t>Highlight data point</t>
  </si>
  <si>
    <t>M</t>
  </si>
  <si>
    <t>A</t>
  </si>
  <si>
    <t>S</t>
  </si>
  <si>
    <t>O</t>
  </si>
  <si>
    <t>N</t>
  </si>
  <si>
    <t>D</t>
  </si>
  <si>
    <t>J-17</t>
  </si>
  <si>
    <t>J-16</t>
  </si>
  <si>
    <t>J-15</t>
  </si>
  <si>
    <t>J-14</t>
  </si>
  <si>
    <t>J-13</t>
  </si>
  <si>
    <t>In the rows below, fill in the chart title, X-axis and Y-axis labels and the raw data. Entre your data in the 'Data Entry' section. Data should only be entered in the shaded cells.</t>
  </si>
  <si>
    <t>Active Subgroup</t>
  </si>
  <si>
    <t>SPC - C chart: Number of Falls</t>
  </si>
  <si>
    <t>month</t>
  </si>
  <si>
    <t>No. of Falls</t>
  </si>
  <si>
    <t>Data Point</t>
  </si>
  <si>
    <t>Chart X Axis ↓ Legend ↓</t>
  </si>
  <si>
    <t>Recalculation Group</t>
  </si>
  <si>
    <t>Not Applicable</t>
  </si>
  <si>
    <t>http://stackoverflow.com/questions/1119614/return-empty-cell-from-formula-in-excel</t>
  </si>
  <si>
    <t>Target</t>
  </si>
  <si>
    <t>↓ enter your data here ↓</t>
  </si>
  <si>
    <t>if applicable, enter ↓ target here ↓</t>
  </si>
  <si>
    <t>↓ additional functionality when creating your 'C chart' ↓</t>
  </si>
  <si>
    <t>↓ Calculations ↓</t>
  </si>
  <si>
    <t>Minus3Sigma Line</t>
  </si>
  <si>
    <t>Plu3SigmaLine</t>
  </si>
  <si>
    <t>Examples of the use of C Charts in healthcare include measuring the number of falls per month or the number of incidents reported per week. In all cases, the population must remain constant. Note that this type of chart is not suitable for rates such as a falls rate or an error rate.</t>
  </si>
  <si>
    <t xml:space="preserve">Chart Title:   </t>
  </si>
  <si>
    <t xml:space="preserve">X-Axis Label:   </t>
  </si>
  <si>
    <t xml:space="preserve">Y-Axis Label:   </t>
  </si>
  <si>
    <t>↓ using the following shaded cells, add labels to your chart ↓</t>
  </si>
  <si>
    <t>Description: Version 1</t>
  </si>
</sst>
</file>

<file path=xl/styles.xml><?xml version="1.0" encoding="utf-8"?>
<styleSheet xmlns="http://schemas.openxmlformats.org/spreadsheetml/2006/main">
  <numFmts count="1">
    <numFmt numFmtId="164" formatCode="0.0"/>
  </numFmts>
  <fonts count="14">
    <font>
      <sz val="11"/>
      <color theme="1"/>
      <name val="Calibri"/>
      <family val="2"/>
      <scheme val="minor"/>
    </font>
    <font>
      <b/>
      <sz val="11"/>
      <color theme="1"/>
      <name val="Calibri"/>
      <family val="2"/>
      <scheme val="minor"/>
    </font>
    <font>
      <sz val="10"/>
      <color theme="0" tint="-0.34998626667073579"/>
      <name val="Calibri"/>
      <family val="2"/>
      <scheme val="minor"/>
    </font>
    <font>
      <b/>
      <sz val="8"/>
      <color theme="1"/>
      <name val="Calibri"/>
      <family val="2"/>
      <scheme val="minor"/>
    </font>
    <font>
      <b/>
      <sz val="28"/>
      <color theme="1"/>
      <name val="Calibri"/>
      <family val="2"/>
    </font>
    <font>
      <b/>
      <sz val="10"/>
      <color theme="1"/>
      <name val="Segoe UI"/>
      <family val="2"/>
    </font>
    <font>
      <sz val="10"/>
      <color theme="1"/>
      <name val="Calibri"/>
      <family val="2"/>
      <scheme val="minor"/>
    </font>
    <font>
      <b/>
      <sz val="10"/>
      <color theme="1"/>
      <name val="Calibri"/>
      <family val="2"/>
      <scheme val="minor"/>
    </font>
    <font>
      <sz val="28"/>
      <color theme="1"/>
      <name val="Calibri"/>
      <family val="2"/>
    </font>
    <font>
      <b/>
      <sz val="9"/>
      <color theme="1"/>
      <name val="Calibri"/>
      <family val="2"/>
      <scheme val="minor"/>
    </font>
    <font>
      <sz val="7"/>
      <color theme="0" tint="-0.249977111117893"/>
      <name val="Calibri"/>
      <family val="2"/>
      <scheme val="minor"/>
    </font>
    <font>
      <sz val="8"/>
      <color theme="2" tint="-0.749992370372631"/>
      <name val="Calibri"/>
      <family val="2"/>
      <scheme val="minor"/>
    </font>
    <font>
      <sz val="8"/>
      <color theme="2" tint="-0.499984740745262"/>
      <name val="Calibri"/>
      <family val="2"/>
      <scheme val="minor"/>
    </font>
    <font>
      <sz val="7"/>
      <color theme="2" tint="-0.49998474074526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s>
  <borders count="6">
    <border>
      <left/>
      <right/>
      <top/>
      <bottom/>
      <diagonal/>
    </border>
    <border>
      <left/>
      <right/>
      <top style="thin">
        <color theme="0" tint="-0.34998626667073579"/>
      </top>
      <bottom style="thin">
        <color theme="0" tint="-0.34998626667073579"/>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style="thin">
        <color theme="2" tint="-0.499984740745262"/>
      </top>
      <bottom style="thin">
        <color theme="2" tint="-0.499984740745262"/>
      </bottom>
      <diagonal/>
    </border>
  </borders>
  <cellStyleXfs count="1">
    <xf numFmtId="0" fontId="0" fillId="0" borderId="0"/>
  </cellStyleXfs>
  <cellXfs count="40">
    <xf numFmtId="0" fontId="0" fillId="0" borderId="0" xfId="0"/>
    <xf numFmtId="0" fontId="0" fillId="2" borderId="0" xfId="0" applyFill="1"/>
    <xf numFmtId="0" fontId="2" fillId="2" borderId="0" xfId="0" applyFont="1" applyFill="1" applyAlignment="1"/>
    <xf numFmtId="0" fontId="1" fillId="0" borderId="0" xfId="0" applyFont="1"/>
    <xf numFmtId="0" fontId="2" fillId="2" borderId="0" xfId="0" applyFont="1" applyFill="1" applyAlignment="1">
      <alignment horizontal="center"/>
    </xf>
    <xf numFmtId="0" fontId="0" fillId="2" borderId="0" xfId="0" applyFill="1" applyBorder="1" applyAlignment="1">
      <alignment horizontal="left"/>
    </xf>
    <xf numFmtId="0" fontId="6" fillId="2" borderId="0" xfId="0" applyFont="1" applyFill="1"/>
    <xf numFmtId="0" fontId="6" fillId="2" borderId="0" xfId="0" applyFont="1" applyFill="1" applyAlignment="1">
      <alignment vertical="top" wrapText="1"/>
    </xf>
    <xf numFmtId="0" fontId="7" fillId="2" borderId="0" xfId="0" applyFont="1" applyFill="1" applyAlignment="1">
      <alignment horizontal="right"/>
    </xf>
    <xf numFmtId="0" fontId="6" fillId="2" borderId="0" xfId="0" applyFont="1" applyFill="1" applyBorder="1"/>
    <xf numFmtId="0" fontId="6" fillId="2" borderId="0" xfId="0" applyFont="1" applyFill="1" applyBorder="1" applyAlignment="1">
      <alignment horizontal="left"/>
    </xf>
    <xf numFmtId="0" fontId="4" fillId="2" borderId="0" xfId="0" applyFont="1" applyFill="1" applyBorder="1" applyAlignment="1">
      <alignment horizontal="center"/>
    </xf>
    <xf numFmtId="0" fontId="6" fillId="3" borderId="1" xfId="0" applyFont="1" applyFill="1" applyBorder="1" applyAlignment="1">
      <alignment horizontal="center" vertical="center"/>
    </xf>
    <xf numFmtId="0" fontId="6" fillId="2" borderId="0" xfId="0" applyFont="1" applyFill="1" applyBorder="1" applyAlignment="1">
      <alignment horizontal="center" vertical="center"/>
    </xf>
    <xf numFmtId="0" fontId="0" fillId="3" borderId="1" xfId="0" applyFill="1" applyBorder="1" applyAlignment="1">
      <alignment horizontal="center" vertical="center"/>
    </xf>
    <xf numFmtId="0" fontId="0" fillId="2" borderId="0" xfId="0" applyFill="1" applyBorder="1" applyAlignment="1">
      <alignment horizontal="center" vertical="center"/>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0" fillId="2" borderId="0" xfId="0" applyFont="1" applyFill="1" applyAlignment="1">
      <alignment horizontal="left"/>
    </xf>
    <xf numFmtId="0" fontId="0" fillId="0" borderId="0" xfId="0" applyAlignment="1">
      <alignment horizontal="right"/>
    </xf>
    <xf numFmtId="0" fontId="2" fillId="2" borderId="0" xfId="0" applyFont="1" applyFill="1" applyAlignment="1">
      <alignment wrapText="1"/>
    </xf>
    <xf numFmtId="0" fontId="0" fillId="2" borderId="0" xfId="0" applyFill="1" applyAlignment="1">
      <alignment horizontal="right"/>
    </xf>
    <xf numFmtId="0" fontId="3" fillId="2" borderId="0" xfId="0" applyFont="1" applyFill="1" applyBorder="1" applyAlignment="1">
      <alignment horizontal="right" wrapText="1"/>
    </xf>
    <xf numFmtId="0" fontId="11" fillId="2" borderId="0" xfId="0" applyFont="1" applyFill="1" applyAlignment="1"/>
    <xf numFmtId="0" fontId="13" fillId="2" borderId="1" xfId="0" applyFont="1" applyFill="1" applyBorder="1" applyAlignment="1">
      <alignment horizontal="center" vertical="center"/>
    </xf>
    <xf numFmtId="0" fontId="3" fillId="4" borderId="5" xfId="0" applyFont="1" applyFill="1" applyBorder="1" applyAlignment="1">
      <alignment horizontal="center" wrapText="1"/>
    </xf>
    <xf numFmtId="164" fontId="0" fillId="4" borderId="5" xfId="0" applyNumberFormat="1" applyFill="1" applyBorder="1" applyAlignment="1">
      <alignment horizontal="center"/>
    </xf>
    <xf numFmtId="0" fontId="0" fillId="4" borderId="5" xfId="0" applyFill="1" applyBorder="1" applyAlignment="1">
      <alignment horizontal="center"/>
    </xf>
    <xf numFmtId="0" fontId="10" fillId="4" borderId="5" xfId="0" applyFont="1" applyFill="1" applyBorder="1" applyAlignment="1">
      <alignment horizontal="center"/>
    </xf>
    <xf numFmtId="0" fontId="4" fillId="2" borderId="0" xfId="0" applyFont="1" applyFill="1" applyBorder="1" applyAlignment="1"/>
    <xf numFmtId="0" fontId="5" fillId="2" borderId="0" xfId="0" applyFont="1" applyFill="1" applyAlignment="1">
      <alignment horizontal="left"/>
    </xf>
    <xf numFmtId="0" fontId="6" fillId="2" borderId="0" xfId="0" applyFont="1" applyFill="1" applyAlignment="1">
      <alignment vertical="top" wrapText="1"/>
    </xf>
    <xf numFmtId="0" fontId="12" fillId="2" borderId="0" xfId="0" applyFont="1" applyFill="1" applyAlignment="1">
      <alignment horizontal="center" vertical="center" wrapText="1"/>
    </xf>
    <xf numFmtId="0" fontId="12" fillId="2" borderId="0" xfId="0" applyFont="1" applyFill="1" applyAlignment="1">
      <alignment horizontal="center" vertical="center"/>
    </xf>
    <xf numFmtId="0" fontId="7" fillId="3" borderId="2" xfId="0" applyFont="1" applyFill="1" applyBorder="1" applyAlignment="1"/>
    <xf numFmtId="0" fontId="7" fillId="3" borderId="3" xfId="0" applyFont="1" applyFill="1" applyBorder="1" applyAlignment="1"/>
    <xf numFmtId="0" fontId="7" fillId="3" borderId="4" xfId="0" applyFont="1" applyFill="1" applyBorder="1" applyAlignment="1"/>
    <xf numFmtId="0" fontId="4" fillId="2" borderId="0" xfId="0" applyFont="1" applyFill="1" applyBorder="1" applyAlignment="1">
      <alignment horizontal="center"/>
    </xf>
    <xf numFmtId="0" fontId="2" fillId="2" borderId="0" xfId="0" applyFont="1" applyFill="1" applyAlignment="1">
      <alignment horizontal="center"/>
    </xf>
    <xf numFmtId="0" fontId="0" fillId="0" borderId="0" xfId="0" applyAlignment="1">
      <alignment horizontal="left" vertical="top" wrapText="1"/>
    </xf>
  </cellXfs>
  <cellStyles count="1">
    <cellStyle name="Normal" xfId="0" builtinId="0"/>
  </cellStyles>
  <dxfs count="0"/>
  <tableStyles count="0" defaultTableStyle="TableStyleMedium9" defaultPivotStyle="PivotStyleLight16"/>
  <colors>
    <mruColors>
      <color rgb="FF08B2DF"/>
      <color rgb="FF70858B"/>
      <color rgb="FFBED6F4"/>
      <color rgb="FFB9C4C7"/>
      <color rgb="FFCC0066"/>
      <color rgb="FFFFFF00"/>
      <color rgb="FF13C7DF"/>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strRef>
          <c:f>'C Chart'!$U$29:$X$29</c:f>
          <c:strCache>
            <c:ptCount val="1"/>
            <c:pt idx="0">
              <c:v>SPC - C chart: Number of Falls</c:v>
            </c:pt>
          </c:strCache>
        </c:strRef>
      </c:tx>
      <c:layout/>
      <c:overlay val="1"/>
      <c:txPr>
        <a:bodyPr/>
        <a:lstStyle/>
        <a:p>
          <a:pPr>
            <a:defRPr sz="1400">
              <a:solidFill>
                <a:schemeClr val="accent1">
                  <a:lumMod val="75000"/>
                </a:schemeClr>
              </a:solidFill>
            </a:defRPr>
          </a:pPr>
          <a:endParaRPr lang="en-US"/>
        </a:p>
      </c:txPr>
    </c:title>
    <c:plotArea>
      <c:layout>
        <c:manualLayout>
          <c:layoutTarget val="inner"/>
          <c:xMode val="edge"/>
          <c:yMode val="edge"/>
          <c:x val="9.58423200940169E-2"/>
          <c:y val="3.5859820700896494E-2"/>
          <c:w val="0.85412051709304004"/>
          <c:h val="0.82192890925309192"/>
        </c:manualLayout>
      </c:layout>
      <c:areaChart>
        <c:grouping val="stacked"/>
        <c:ser>
          <c:idx val="3"/>
          <c:order val="3"/>
          <c:tx>
            <c:strRef>
              <c:f>Calcs!$R$6</c:f>
              <c:strCache>
                <c:ptCount val="1"/>
                <c:pt idx="0">
                  <c:v>Minus3Sigma</c:v>
                </c:pt>
              </c:strCache>
            </c:strRef>
          </c:tx>
          <c:spPr>
            <a:noFill/>
          </c:spPr>
          <c:cat>
            <c:strRef>
              <c:f>Calcs!$N$7:$N$66</c:f>
              <c:strCache>
                <c:ptCount val="60"/>
                <c:pt idx="0">
                  <c:v>J-13</c:v>
                </c:pt>
                <c:pt idx="1">
                  <c:v>F</c:v>
                </c:pt>
                <c:pt idx="2">
                  <c:v>M</c:v>
                </c:pt>
                <c:pt idx="3">
                  <c:v>A</c:v>
                </c:pt>
                <c:pt idx="4">
                  <c:v>M</c:v>
                </c:pt>
                <c:pt idx="5">
                  <c:v>J</c:v>
                </c:pt>
                <c:pt idx="6">
                  <c:v>J</c:v>
                </c:pt>
                <c:pt idx="7">
                  <c:v>A</c:v>
                </c:pt>
                <c:pt idx="8">
                  <c:v>S</c:v>
                </c:pt>
                <c:pt idx="9">
                  <c:v>O</c:v>
                </c:pt>
                <c:pt idx="10">
                  <c:v>N</c:v>
                </c:pt>
                <c:pt idx="11">
                  <c:v>D</c:v>
                </c:pt>
                <c:pt idx="12">
                  <c:v>J-14</c:v>
                </c:pt>
                <c:pt idx="13">
                  <c:v>F</c:v>
                </c:pt>
                <c:pt idx="14">
                  <c:v>M</c:v>
                </c:pt>
                <c:pt idx="15">
                  <c:v>A</c:v>
                </c:pt>
                <c:pt idx="16">
                  <c:v>M</c:v>
                </c:pt>
                <c:pt idx="17">
                  <c:v>J</c:v>
                </c:pt>
                <c:pt idx="18">
                  <c:v>J</c:v>
                </c:pt>
                <c:pt idx="19">
                  <c:v>A</c:v>
                </c:pt>
                <c:pt idx="20">
                  <c:v>S</c:v>
                </c:pt>
                <c:pt idx="21">
                  <c:v>O</c:v>
                </c:pt>
                <c:pt idx="22">
                  <c:v>N</c:v>
                </c:pt>
                <c:pt idx="23">
                  <c:v>D</c:v>
                </c:pt>
                <c:pt idx="24">
                  <c:v>J-15</c:v>
                </c:pt>
                <c:pt idx="25">
                  <c:v>F</c:v>
                </c:pt>
                <c:pt idx="26">
                  <c:v>M</c:v>
                </c:pt>
                <c:pt idx="27">
                  <c:v>A</c:v>
                </c:pt>
                <c:pt idx="28">
                  <c:v>M</c:v>
                </c:pt>
                <c:pt idx="29">
                  <c:v>J</c:v>
                </c:pt>
                <c:pt idx="30">
                  <c:v>J</c:v>
                </c:pt>
                <c:pt idx="31">
                  <c:v>A</c:v>
                </c:pt>
                <c:pt idx="32">
                  <c:v>S</c:v>
                </c:pt>
                <c:pt idx="33">
                  <c:v>O</c:v>
                </c:pt>
                <c:pt idx="34">
                  <c:v>N</c:v>
                </c:pt>
                <c:pt idx="35">
                  <c:v>D</c:v>
                </c:pt>
                <c:pt idx="36">
                  <c:v>J-16</c:v>
                </c:pt>
                <c:pt idx="37">
                  <c:v>F</c:v>
                </c:pt>
                <c:pt idx="38">
                  <c:v>M</c:v>
                </c:pt>
                <c:pt idx="39">
                  <c:v>A</c:v>
                </c:pt>
                <c:pt idx="40">
                  <c:v>M</c:v>
                </c:pt>
                <c:pt idx="41">
                  <c:v>J</c:v>
                </c:pt>
                <c:pt idx="42">
                  <c:v>J</c:v>
                </c:pt>
                <c:pt idx="43">
                  <c:v>A</c:v>
                </c:pt>
                <c:pt idx="44">
                  <c:v>S</c:v>
                </c:pt>
                <c:pt idx="45">
                  <c:v>O</c:v>
                </c:pt>
                <c:pt idx="46">
                  <c:v>N</c:v>
                </c:pt>
                <c:pt idx="47">
                  <c:v>D</c:v>
                </c:pt>
                <c:pt idx="48">
                  <c:v>J-17</c:v>
                </c:pt>
                <c:pt idx="49">
                  <c:v>F</c:v>
                </c:pt>
                <c:pt idx="50">
                  <c:v>M</c:v>
                </c:pt>
                <c:pt idx="51">
                  <c:v>A</c:v>
                </c:pt>
                <c:pt idx="52">
                  <c:v>M</c:v>
                </c:pt>
                <c:pt idx="53">
                  <c:v>J</c:v>
                </c:pt>
                <c:pt idx="54">
                  <c:v>J</c:v>
                </c:pt>
                <c:pt idx="55">
                  <c:v>A</c:v>
                </c:pt>
                <c:pt idx="56">
                  <c:v>S</c:v>
                </c:pt>
                <c:pt idx="57">
                  <c:v>O</c:v>
                </c:pt>
                <c:pt idx="58">
                  <c:v>N</c:v>
                </c:pt>
                <c:pt idx="59">
                  <c:v>D</c:v>
                </c:pt>
              </c:strCache>
            </c:strRef>
          </c:cat>
          <c:val>
            <c:numRef>
              <c:f>Calcs!$R$7:$R$66</c:f>
              <c:numCache>
                <c:formatCode>0.0</c:formatCode>
                <c:ptCount val="60"/>
                <c:pt idx="0">
                  <c:v>2.9654552775681431</c:v>
                </c:pt>
                <c:pt idx="1">
                  <c:v>2.9654552775681431</c:v>
                </c:pt>
                <c:pt idx="2">
                  <c:v>2.9654552775681431</c:v>
                </c:pt>
                <c:pt idx="3">
                  <c:v>2.9654552775681431</c:v>
                </c:pt>
                <c:pt idx="4">
                  <c:v>2.9654552775681431</c:v>
                </c:pt>
                <c:pt idx="5">
                  <c:v>2.9654552775681431</c:v>
                </c:pt>
                <c:pt idx="6">
                  <c:v>2.9654552775681431</c:v>
                </c:pt>
                <c:pt idx="7">
                  <c:v>2.9654552775681431</c:v>
                </c:pt>
                <c:pt idx="8">
                  <c:v>2.9654552775681431</c:v>
                </c:pt>
                <c:pt idx="9">
                  <c:v>2.9654552775681431</c:v>
                </c:pt>
                <c:pt idx="10">
                  <c:v>2.9654552775681431</c:v>
                </c:pt>
                <c:pt idx="11">
                  <c:v>2.9654552775681431</c:v>
                </c:pt>
                <c:pt idx="12">
                  <c:v>2.9654552775681431</c:v>
                </c:pt>
                <c:pt idx="13">
                  <c:v>2.9654552775681431</c:v>
                </c:pt>
                <c:pt idx="14">
                  <c:v>2.9654552775681431</c:v>
                </c:pt>
                <c:pt idx="15">
                  <c:v>2.9654552775681431</c:v>
                </c:pt>
                <c:pt idx="16">
                  <c:v>2.9654552775681431</c:v>
                </c:pt>
                <c:pt idx="17">
                  <c:v>2.9654552775681431</c:v>
                </c:pt>
                <c:pt idx="18">
                  <c:v>2.9654552775681431</c:v>
                </c:pt>
                <c:pt idx="19">
                  <c:v>2.9654552775681431</c:v>
                </c:pt>
                <c:pt idx="20">
                  <c:v>2.9654552775681431</c:v>
                </c:pt>
                <c:pt idx="21">
                  <c:v>2.9654552775681431</c:v>
                </c:pt>
                <c:pt idx="22">
                  <c:v>2.9654552775681431</c:v>
                </c:pt>
                <c:pt idx="23">
                  <c:v>2.9654552775681431</c:v>
                </c:pt>
                <c:pt idx="24">
                  <c:v>2.9654552775681431</c:v>
                </c:pt>
                <c:pt idx="25">
                  <c:v>2.9654552775681431</c:v>
                </c:pt>
                <c:pt idx="26">
                  <c:v>2.9654552775681431</c:v>
                </c:pt>
                <c:pt idx="27">
                  <c:v>2.9654552775681431</c:v>
                </c:pt>
                <c:pt idx="28">
                  <c:v>2.9654552775681431</c:v>
                </c:pt>
                <c:pt idx="29">
                  <c:v>2.9654552775681431</c:v>
                </c:pt>
                <c:pt idx="30">
                  <c:v>2.9654552775681431</c:v>
                </c:pt>
                <c:pt idx="31">
                  <c:v>2.9654552775681431</c:v>
                </c:pt>
                <c:pt idx="32">
                  <c:v>2.9654552775681431</c:v>
                </c:pt>
                <c:pt idx="33">
                  <c:v>2.9654552775681431</c:v>
                </c:pt>
                <c:pt idx="34">
                  <c:v>2.9654552775681431</c:v>
                </c:pt>
                <c:pt idx="35">
                  <c:v>2.9654552775681431</c:v>
                </c:pt>
                <c:pt idx="36">
                  <c:v>2.9654552775681431</c:v>
                </c:pt>
                <c:pt idx="37">
                  <c:v>2.9654552775681431</c:v>
                </c:pt>
                <c:pt idx="38">
                  <c:v>2.9654552775681431</c:v>
                </c:pt>
                <c:pt idx="39">
                  <c:v>2.9654552775681431</c:v>
                </c:pt>
                <c:pt idx="40">
                  <c:v>2.9654552775681431</c:v>
                </c:pt>
                <c:pt idx="41">
                  <c:v>2.9654552775681431</c:v>
                </c:pt>
                <c:pt idx="42">
                  <c:v>2.9654552775681431</c:v>
                </c:pt>
                <c:pt idx="43">
                  <c:v>2.9654552775681431</c:v>
                </c:pt>
                <c:pt idx="44">
                  <c:v>2.9654552775681431</c:v>
                </c:pt>
                <c:pt idx="45">
                  <c:v>2.9654552775681431</c:v>
                </c:pt>
                <c:pt idx="46">
                  <c:v>2.9654552775681431</c:v>
                </c:pt>
                <c:pt idx="47">
                  <c:v>2.9654552775681431</c:v>
                </c:pt>
                <c:pt idx="48">
                  <c:v>2.9654552775681431</c:v>
                </c:pt>
                <c:pt idx="49">
                  <c:v>2.9654552775681431</c:v>
                </c:pt>
                <c:pt idx="50">
                  <c:v>2.9654552775681431</c:v>
                </c:pt>
                <c:pt idx="51">
                  <c:v>2.9654552775681431</c:v>
                </c:pt>
                <c:pt idx="52">
                  <c:v>2.9654552775681431</c:v>
                </c:pt>
                <c:pt idx="53">
                  <c:v>2.9654552775681431</c:v>
                </c:pt>
                <c:pt idx="54">
                  <c:v>2.9654552775681431</c:v>
                </c:pt>
                <c:pt idx="55">
                  <c:v>2.9654552775681431</c:v>
                </c:pt>
                <c:pt idx="56">
                  <c:v>2.9654552775681431</c:v>
                </c:pt>
                <c:pt idx="57">
                  <c:v>2.9654552775681431</c:v>
                </c:pt>
                <c:pt idx="58">
                  <c:v>2.9654552775681431</c:v>
                </c:pt>
                <c:pt idx="59">
                  <c:v>2.9654552775681431</c:v>
                </c:pt>
              </c:numCache>
            </c:numRef>
          </c:val>
        </c:ser>
        <c:ser>
          <c:idx val="4"/>
          <c:order val="4"/>
          <c:tx>
            <c:strRef>
              <c:f>Calcs!$S$6</c:f>
              <c:strCache>
                <c:ptCount val="1"/>
                <c:pt idx="0">
                  <c:v>Minus2Sigma-Minus3Sigma</c:v>
                </c:pt>
              </c:strCache>
            </c:strRef>
          </c:tx>
          <c:spPr>
            <a:solidFill>
              <a:schemeClr val="bg1">
                <a:lumMod val="75000"/>
              </a:schemeClr>
            </a:solidFill>
          </c:spPr>
          <c:cat>
            <c:strRef>
              <c:f>Calcs!$N$7:$N$66</c:f>
              <c:strCache>
                <c:ptCount val="60"/>
                <c:pt idx="0">
                  <c:v>J-13</c:v>
                </c:pt>
                <c:pt idx="1">
                  <c:v>F</c:v>
                </c:pt>
                <c:pt idx="2">
                  <c:v>M</c:v>
                </c:pt>
                <c:pt idx="3">
                  <c:v>A</c:v>
                </c:pt>
                <c:pt idx="4">
                  <c:v>M</c:v>
                </c:pt>
                <c:pt idx="5">
                  <c:v>J</c:v>
                </c:pt>
                <c:pt idx="6">
                  <c:v>J</c:v>
                </c:pt>
                <c:pt idx="7">
                  <c:v>A</c:v>
                </c:pt>
                <c:pt idx="8">
                  <c:v>S</c:v>
                </c:pt>
                <c:pt idx="9">
                  <c:v>O</c:v>
                </c:pt>
                <c:pt idx="10">
                  <c:v>N</c:v>
                </c:pt>
                <c:pt idx="11">
                  <c:v>D</c:v>
                </c:pt>
                <c:pt idx="12">
                  <c:v>J-14</c:v>
                </c:pt>
                <c:pt idx="13">
                  <c:v>F</c:v>
                </c:pt>
                <c:pt idx="14">
                  <c:v>M</c:v>
                </c:pt>
                <c:pt idx="15">
                  <c:v>A</c:v>
                </c:pt>
                <c:pt idx="16">
                  <c:v>M</c:v>
                </c:pt>
                <c:pt idx="17">
                  <c:v>J</c:v>
                </c:pt>
                <c:pt idx="18">
                  <c:v>J</c:v>
                </c:pt>
                <c:pt idx="19">
                  <c:v>A</c:v>
                </c:pt>
                <c:pt idx="20">
                  <c:v>S</c:v>
                </c:pt>
                <c:pt idx="21">
                  <c:v>O</c:v>
                </c:pt>
                <c:pt idx="22">
                  <c:v>N</c:v>
                </c:pt>
                <c:pt idx="23">
                  <c:v>D</c:v>
                </c:pt>
                <c:pt idx="24">
                  <c:v>J-15</c:v>
                </c:pt>
                <c:pt idx="25">
                  <c:v>F</c:v>
                </c:pt>
                <c:pt idx="26">
                  <c:v>M</c:v>
                </c:pt>
                <c:pt idx="27">
                  <c:v>A</c:v>
                </c:pt>
                <c:pt idx="28">
                  <c:v>M</c:v>
                </c:pt>
                <c:pt idx="29">
                  <c:v>J</c:v>
                </c:pt>
                <c:pt idx="30">
                  <c:v>J</c:v>
                </c:pt>
                <c:pt idx="31">
                  <c:v>A</c:v>
                </c:pt>
                <c:pt idx="32">
                  <c:v>S</c:v>
                </c:pt>
                <c:pt idx="33">
                  <c:v>O</c:v>
                </c:pt>
                <c:pt idx="34">
                  <c:v>N</c:v>
                </c:pt>
                <c:pt idx="35">
                  <c:v>D</c:v>
                </c:pt>
                <c:pt idx="36">
                  <c:v>J-16</c:v>
                </c:pt>
                <c:pt idx="37">
                  <c:v>F</c:v>
                </c:pt>
                <c:pt idx="38">
                  <c:v>M</c:v>
                </c:pt>
                <c:pt idx="39">
                  <c:v>A</c:v>
                </c:pt>
                <c:pt idx="40">
                  <c:v>M</c:v>
                </c:pt>
                <c:pt idx="41">
                  <c:v>J</c:v>
                </c:pt>
                <c:pt idx="42">
                  <c:v>J</c:v>
                </c:pt>
                <c:pt idx="43">
                  <c:v>A</c:v>
                </c:pt>
                <c:pt idx="44">
                  <c:v>S</c:v>
                </c:pt>
                <c:pt idx="45">
                  <c:v>O</c:v>
                </c:pt>
                <c:pt idx="46">
                  <c:v>N</c:v>
                </c:pt>
                <c:pt idx="47">
                  <c:v>D</c:v>
                </c:pt>
                <c:pt idx="48">
                  <c:v>J-17</c:v>
                </c:pt>
                <c:pt idx="49">
                  <c:v>F</c:v>
                </c:pt>
                <c:pt idx="50">
                  <c:v>M</c:v>
                </c:pt>
                <c:pt idx="51">
                  <c:v>A</c:v>
                </c:pt>
                <c:pt idx="52">
                  <c:v>M</c:v>
                </c:pt>
                <c:pt idx="53">
                  <c:v>J</c:v>
                </c:pt>
                <c:pt idx="54">
                  <c:v>J</c:v>
                </c:pt>
                <c:pt idx="55">
                  <c:v>A</c:v>
                </c:pt>
                <c:pt idx="56">
                  <c:v>S</c:v>
                </c:pt>
                <c:pt idx="57">
                  <c:v>O</c:v>
                </c:pt>
                <c:pt idx="58">
                  <c:v>N</c:v>
                </c:pt>
                <c:pt idx="59">
                  <c:v>D</c:v>
                </c:pt>
              </c:strCache>
            </c:strRef>
          </c:cat>
          <c:val>
            <c:numRef>
              <c:f>Calcs!$S$7:$S$66</c:f>
              <c:numCache>
                <c:formatCode>0.0</c:formatCode>
                <c:ptCount val="60"/>
                <c:pt idx="0">
                  <c:v>3.7837371296995084</c:v>
                </c:pt>
                <c:pt idx="1">
                  <c:v>3.7837371296995084</c:v>
                </c:pt>
                <c:pt idx="2">
                  <c:v>3.7837371296995084</c:v>
                </c:pt>
                <c:pt idx="3">
                  <c:v>3.7837371296995084</c:v>
                </c:pt>
                <c:pt idx="4">
                  <c:v>3.7837371296995084</c:v>
                </c:pt>
                <c:pt idx="5">
                  <c:v>3.7837371296995084</c:v>
                </c:pt>
                <c:pt idx="6">
                  <c:v>3.7837371296995084</c:v>
                </c:pt>
                <c:pt idx="7">
                  <c:v>3.7837371296995084</c:v>
                </c:pt>
                <c:pt idx="8">
                  <c:v>3.7837371296995084</c:v>
                </c:pt>
                <c:pt idx="9">
                  <c:v>3.7837371296995084</c:v>
                </c:pt>
                <c:pt idx="10">
                  <c:v>3.7837371296995084</c:v>
                </c:pt>
                <c:pt idx="11">
                  <c:v>3.7837371296995084</c:v>
                </c:pt>
                <c:pt idx="12">
                  <c:v>3.7837371296995084</c:v>
                </c:pt>
                <c:pt idx="13">
                  <c:v>3.7837371296995084</c:v>
                </c:pt>
                <c:pt idx="14">
                  <c:v>3.7837371296995084</c:v>
                </c:pt>
                <c:pt idx="15">
                  <c:v>3.7837371296995084</c:v>
                </c:pt>
                <c:pt idx="16">
                  <c:v>3.7837371296995084</c:v>
                </c:pt>
                <c:pt idx="17">
                  <c:v>3.7837371296995084</c:v>
                </c:pt>
                <c:pt idx="18">
                  <c:v>3.7837371296995084</c:v>
                </c:pt>
                <c:pt idx="19">
                  <c:v>3.7837371296995084</c:v>
                </c:pt>
                <c:pt idx="20">
                  <c:v>3.7837371296995084</c:v>
                </c:pt>
                <c:pt idx="21">
                  <c:v>3.7837371296995084</c:v>
                </c:pt>
                <c:pt idx="22">
                  <c:v>3.7837371296995084</c:v>
                </c:pt>
                <c:pt idx="23">
                  <c:v>3.7837371296995084</c:v>
                </c:pt>
                <c:pt idx="24">
                  <c:v>3.7837371296995084</c:v>
                </c:pt>
                <c:pt idx="25">
                  <c:v>3.7837371296995084</c:v>
                </c:pt>
                <c:pt idx="26">
                  <c:v>3.7837371296995084</c:v>
                </c:pt>
                <c:pt idx="27">
                  <c:v>3.7837371296995084</c:v>
                </c:pt>
                <c:pt idx="28">
                  <c:v>3.7837371296995084</c:v>
                </c:pt>
                <c:pt idx="29">
                  <c:v>3.7837371296995084</c:v>
                </c:pt>
                <c:pt idx="30">
                  <c:v>3.7837371296995084</c:v>
                </c:pt>
                <c:pt idx="31">
                  <c:v>3.7837371296995084</c:v>
                </c:pt>
                <c:pt idx="32">
                  <c:v>3.7837371296995084</c:v>
                </c:pt>
                <c:pt idx="33">
                  <c:v>3.7837371296995084</c:v>
                </c:pt>
                <c:pt idx="34">
                  <c:v>3.7837371296995084</c:v>
                </c:pt>
                <c:pt idx="35">
                  <c:v>3.7837371296995084</c:v>
                </c:pt>
                <c:pt idx="36">
                  <c:v>3.7837371296995084</c:v>
                </c:pt>
                <c:pt idx="37">
                  <c:v>3.7837371296995084</c:v>
                </c:pt>
                <c:pt idx="38">
                  <c:v>3.7837371296995084</c:v>
                </c:pt>
                <c:pt idx="39">
                  <c:v>3.7837371296995084</c:v>
                </c:pt>
                <c:pt idx="40">
                  <c:v>3.7837371296995084</c:v>
                </c:pt>
                <c:pt idx="41">
                  <c:v>3.7837371296995084</c:v>
                </c:pt>
                <c:pt idx="42">
                  <c:v>3.7837371296995084</c:v>
                </c:pt>
                <c:pt idx="43">
                  <c:v>3.7837371296995084</c:v>
                </c:pt>
                <c:pt idx="44">
                  <c:v>3.7837371296995084</c:v>
                </c:pt>
                <c:pt idx="45">
                  <c:v>3.7837371296995084</c:v>
                </c:pt>
                <c:pt idx="46">
                  <c:v>3.7837371296995084</c:v>
                </c:pt>
                <c:pt idx="47">
                  <c:v>3.7837371296995084</c:v>
                </c:pt>
                <c:pt idx="48">
                  <c:v>3.7837371296995084</c:v>
                </c:pt>
                <c:pt idx="49">
                  <c:v>3.7837371296995084</c:v>
                </c:pt>
                <c:pt idx="50">
                  <c:v>3.7837371296995084</c:v>
                </c:pt>
                <c:pt idx="51">
                  <c:v>3.7837371296995084</c:v>
                </c:pt>
                <c:pt idx="52">
                  <c:v>3.7837371296995084</c:v>
                </c:pt>
                <c:pt idx="53">
                  <c:v>3.7837371296995084</c:v>
                </c:pt>
                <c:pt idx="54">
                  <c:v>3.7837371296995084</c:v>
                </c:pt>
                <c:pt idx="55">
                  <c:v>3.7837371296995084</c:v>
                </c:pt>
                <c:pt idx="56">
                  <c:v>3.7837371296995084</c:v>
                </c:pt>
                <c:pt idx="57">
                  <c:v>3.7837371296995084</c:v>
                </c:pt>
                <c:pt idx="58">
                  <c:v>3.7837371296995084</c:v>
                </c:pt>
                <c:pt idx="59">
                  <c:v>3.7837371296995084</c:v>
                </c:pt>
              </c:numCache>
            </c:numRef>
          </c:val>
        </c:ser>
        <c:ser>
          <c:idx val="5"/>
          <c:order val="5"/>
          <c:tx>
            <c:strRef>
              <c:f>Calcs!$T$6</c:f>
              <c:strCache>
                <c:ptCount val="1"/>
                <c:pt idx="0">
                  <c:v>Minus1Sigma-Minus2Sigma</c:v>
                </c:pt>
              </c:strCache>
            </c:strRef>
          </c:tx>
          <c:spPr>
            <a:solidFill>
              <a:schemeClr val="bg1">
                <a:lumMod val="85000"/>
              </a:schemeClr>
            </a:solidFill>
          </c:spPr>
          <c:cat>
            <c:strRef>
              <c:f>Calcs!$N$7:$N$66</c:f>
              <c:strCache>
                <c:ptCount val="60"/>
                <c:pt idx="0">
                  <c:v>J-13</c:v>
                </c:pt>
                <c:pt idx="1">
                  <c:v>F</c:v>
                </c:pt>
                <c:pt idx="2">
                  <c:v>M</c:v>
                </c:pt>
                <c:pt idx="3">
                  <c:v>A</c:v>
                </c:pt>
                <c:pt idx="4">
                  <c:v>M</c:v>
                </c:pt>
                <c:pt idx="5">
                  <c:v>J</c:v>
                </c:pt>
                <c:pt idx="6">
                  <c:v>J</c:v>
                </c:pt>
                <c:pt idx="7">
                  <c:v>A</c:v>
                </c:pt>
                <c:pt idx="8">
                  <c:v>S</c:v>
                </c:pt>
                <c:pt idx="9">
                  <c:v>O</c:v>
                </c:pt>
                <c:pt idx="10">
                  <c:v>N</c:v>
                </c:pt>
                <c:pt idx="11">
                  <c:v>D</c:v>
                </c:pt>
                <c:pt idx="12">
                  <c:v>J-14</c:v>
                </c:pt>
                <c:pt idx="13">
                  <c:v>F</c:v>
                </c:pt>
                <c:pt idx="14">
                  <c:v>M</c:v>
                </c:pt>
                <c:pt idx="15">
                  <c:v>A</c:v>
                </c:pt>
                <c:pt idx="16">
                  <c:v>M</c:v>
                </c:pt>
                <c:pt idx="17">
                  <c:v>J</c:v>
                </c:pt>
                <c:pt idx="18">
                  <c:v>J</c:v>
                </c:pt>
                <c:pt idx="19">
                  <c:v>A</c:v>
                </c:pt>
                <c:pt idx="20">
                  <c:v>S</c:v>
                </c:pt>
                <c:pt idx="21">
                  <c:v>O</c:v>
                </c:pt>
                <c:pt idx="22">
                  <c:v>N</c:v>
                </c:pt>
                <c:pt idx="23">
                  <c:v>D</c:v>
                </c:pt>
                <c:pt idx="24">
                  <c:v>J-15</c:v>
                </c:pt>
                <c:pt idx="25">
                  <c:v>F</c:v>
                </c:pt>
                <c:pt idx="26">
                  <c:v>M</c:v>
                </c:pt>
                <c:pt idx="27">
                  <c:v>A</c:v>
                </c:pt>
                <c:pt idx="28">
                  <c:v>M</c:v>
                </c:pt>
                <c:pt idx="29">
                  <c:v>J</c:v>
                </c:pt>
                <c:pt idx="30">
                  <c:v>J</c:v>
                </c:pt>
                <c:pt idx="31">
                  <c:v>A</c:v>
                </c:pt>
                <c:pt idx="32">
                  <c:v>S</c:v>
                </c:pt>
                <c:pt idx="33">
                  <c:v>O</c:v>
                </c:pt>
                <c:pt idx="34">
                  <c:v>N</c:v>
                </c:pt>
                <c:pt idx="35">
                  <c:v>D</c:v>
                </c:pt>
                <c:pt idx="36">
                  <c:v>J-16</c:v>
                </c:pt>
                <c:pt idx="37">
                  <c:v>F</c:v>
                </c:pt>
                <c:pt idx="38">
                  <c:v>M</c:v>
                </c:pt>
                <c:pt idx="39">
                  <c:v>A</c:v>
                </c:pt>
                <c:pt idx="40">
                  <c:v>M</c:v>
                </c:pt>
                <c:pt idx="41">
                  <c:v>J</c:v>
                </c:pt>
                <c:pt idx="42">
                  <c:v>J</c:v>
                </c:pt>
                <c:pt idx="43">
                  <c:v>A</c:v>
                </c:pt>
                <c:pt idx="44">
                  <c:v>S</c:v>
                </c:pt>
                <c:pt idx="45">
                  <c:v>O</c:v>
                </c:pt>
                <c:pt idx="46">
                  <c:v>N</c:v>
                </c:pt>
                <c:pt idx="47">
                  <c:v>D</c:v>
                </c:pt>
                <c:pt idx="48">
                  <c:v>J-17</c:v>
                </c:pt>
                <c:pt idx="49">
                  <c:v>F</c:v>
                </c:pt>
                <c:pt idx="50">
                  <c:v>M</c:v>
                </c:pt>
                <c:pt idx="51">
                  <c:v>A</c:v>
                </c:pt>
                <c:pt idx="52">
                  <c:v>M</c:v>
                </c:pt>
                <c:pt idx="53">
                  <c:v>J</c:v>
                </c:pt>
                <c:pt idx="54">
                  <c:v>J</c:v>
                </c:pt>
                <c:pt idx="55">
                  <c:v>A</c:v>
                </c:pt>
                <c:pt idx="56">
                  <c:v>S</c:v>
                </c:pt>
                <c:pt idx="57">
                  <c:v>O</c:v>
                </c:pt>
                <c:pt idx="58">
                  <c:v>N</c:v>
                </c:pt>
                <c:pt idx="59">
                  <c:v>D</c:v>
                </c:pt>
              </c:strCache>
            </c:strRef>
          </c:cat>
          <c:val>
            <c:numRef>
              <c:f>Calcs!$T$7:$T$66</c:f>
              <c:numCache>
                <c:formatCode>0.0</c:formatCode>
                <c:ptCount val="60"/>
                <c:pt idx="0">
                  <c:v>3.7837371296995084</c:v>
                </c:pt>
                <c:pt idx="1">
                  <c:v>3.7837371296995084</c:v>
                </c:pt>
                <c:pt idx="2">
                  <c:v>3.7837371296995084</c:v>
                </c:pt>
                <c:pt idx="3">
                  <c:v>3.7837371296995084</c:v>
                </c:pt>
                <c:pt idx="4">
                  <c:v>3.7837371296995084</c:v>
                </c:pt>
                <c:pt idx="5">
                  <c:v>3.7837371296995084</c:v>
                </c:pt>
                <c:pt idx="6">
                  <c:v>3.7837371296995084</c:v>
                </c:pt>
                <c:pt idx="7">
                  <c:v>3.7837371296995084</c:v>
                </c:pt>
                <c:pt idx="8">
                  <c:v>3.7837371296995084</c:v>
                </c:pt>
                <c:pt idx="9">
                  <c:v>3.7837371296995084</c:v>
                </c:pt>
                <c:pt idx="10">
                  <c:v>3.7837371296995084</c:v>
                </c:pt>
                <c:pt idx="11">
                  <c:v>3.7837371296995084</c:v>
                </c:pt>
                <c:pt idx="12">
                  <c:v>3.7837371296995084</c:v>
                </c:pt>
                <c:pt idx="13">
                  <c:v>3.7837371296995084</c:v>
                </c:pt>
                <c:pt idx="14">
                  <c:v>3.7837371296995084</c:v>
                </c:pt>
                <c:pt idx="15">
                  <c:v>3.7837371296995084</c:v>
                </c:pt>
                <c:pt idx="16">
                  <c:v>3.7837371296995084</c:v>
                </c:pt>
                <c:pt idx="17">
                  <c:v>3.7837371296995084</c:v>
                </c:pt>
                <c:pt idx="18">
                  <c:v>3.7837371296995084</c:v>
                </c:pt>
                <c:pt idx="19">
                  <c:v>3.7837371296995084</c:v>
                </c:pt>
                <c:pt idx="20">
                  <c:v>3.7837371296995084</c:v>
                </c:pt>
                <c:pt idx="21">
                  <c:v>3.7837371296995084</c:v>
                </c:pt>
                <c:pt idx="22">
                  <c:v>3.7837371296995084</c:v>
                </c:pt>
                <c:pt idx="23">
                  <c:v>3.7837371296995084</c:v>
                </c:pt>
                <c:pt idx="24">
                  <c:v>3.7837371296995084</c:v>
                </c:pt>
                <c:pt idx="25">
                  <c:v>3.7837371296995084</c:v>
                </c:pt>
                <c:pt idx="26">
                  <c:v>3.7837371296995084</c:v>
                </c:pt>
                <c:pt idx="27">
                  <c:v>3.7837371296995084</c:v>
                </c:pt>
                <c:pt idx="28">
                  <c:v>3.7837371296995084</c:v>
                </c:pt>
                <c:pt idx="29">
                  <c:v>3.7837371296995084</c:v>
                </c:pt>
                <c:pt idx="30">
                  <c:v>3.7837371296995084</c:v>
                </c:pt>
                <c:pt idx="31">
                  <c:v>3.7837371296995084</c:v>
                </c:pt>
                <c:pt idx="32">
                  <c:v>3.7837371296995084</c:v>
                </c:pt>
                <c:pt idx="33">
                  <c:v>3.7837371296995084</c:v>
                </c:pt>
                <c:pt idx="34">
                  <c:v>3.7837371296995084</c:v>
                </c:pt>
                <c:pt idx="35">
                  <c:v>3.7837371296995084</c:v>
                </c:pt>
                <c:pt idx="36">
                  <c:v>3.7837371296995084</c:v>
                </c:pt>
                <c:pt idx="37">
                  <c:v>3.7837371296995084</c:v>
                </c:pt>
                <c:pt idx="38">
                  <c:v>3.7837371296995084</c:v>
                </c:pt>
                <c:pt idx="39">
                  <c:v>3.7837371296995084</c:v>
                </c:pt>
                <c:pt idx="40">
                  <c:v>3.7837371296995084</c:v>
                </c:pt>
                <c:pt idx="41">
                  <c:v>3.7837371296995084</c:v>
                </c:pt>
                <c:pt idx="42">
                  <c:v>3.7837371296995084</c:v>
                </c:pt>
                <c:pt idx="43">
                  <c:v>3.7837371296995084</c:v>
                </c:pt>
                <c:pt idx="44">
                  <c:v>3.7837371296995084</c:v>
                </c:pt>
                <c:pt idx="45">
                  <c:v>3.7837371296995084</c:v>
                </c:pt>
                <c:pt idx="46">
                  <c:v>3.7837371296995084</c:v>
                </c:pt>
                <c:pt idx="47">
                  <c:v>3.7837371296995084</c:v>
                </c:pt>
                <c:pt idx="48">
                  <c:v>3.7837371296995084</c:v>
                </c:pt>
                <c:pt idx="49">
                  <c:v>3.7837371296995084</c:v>
                </c:pt>
                <c:pt idx="50">
                  <c:v>3.7837371296995084</c:v>
                </c:pt>
                <c:pt idx="51">
                  <c:v>3.7837371296995084</c:v>
                </c:pt>
                <c:pt idx="52">
                  <c:v>3.7837371296995084</c:v>
                </c:pt>
                <c:pt idx="53">
                  <c:v>3.7837371296995084</c:v>
                </c:pt>
                <c:pt idx="54">
                  <c:v>3.7837371296995084</c:v>
                </c:pt>
                <c:pt idx="55">
                  <c:v>3.7837371296995084</c:v>
                </c:pt>
                <c:pt idx="56">
                  <c:v>3.7837371296995084</c:v>
                </c:pt>
                <c:pt idx="57">
                  <c:v>3.7837371296995084</c:v>
                </c:pt>
                <c:pt idx="58">
                  <c:v>3.7837371296995084</c:v>
                </c:pt>
                <c:pt idx="59">
                  <c:v>3.7837371296995084</c:v>
                </c:pt>
              </c:numCache>
            </c:numRef>
          </c:val>
        </c:ser>
        <c:ser>
          <c:idx val="6"/>
          <c:order val="6"/>
          <c:tx>
            <c:strRef>
              <c:f>Calcs!$U$6</c:f>
              <c:strCache>
                <c:ptCount val="1"/>
                <c:pt idx="0">
                  <c:v>Plus1Sigma-Minus1Sigma</c:v>
                </c:pt>
              </c:strCache>
            </c:strRef>
          </c:tx>
          <c:spPr>
            <a:solidFill>
              <a:schemeClr val="bg1">
                <a:lumMod val="95000"/>
              </a:schemeClr>
            </a:solidFill>
          </c:spPr>
          <c:cat>
            <c:strRef>
              <c:f>Calcs!$N$7:$N$66</c:f>
              <c:strCache>
                <c:ptCount val="60"/>
                <c:pt idx="0">
                  <c:v>J-13</c:v>
                </c:pt>
                <c:pt idx="1">
                  <c:v>F</c:v>
                </c:pt>
                <c:pt idx="2">
                  <c:v>M</c:v>
                </c:pt>
                <c:pt idx="3">
                  <c:v>A</c:v>
                </c:pt>
                <c:pt idx="4">
                  <c:v>M</c:v>
                </c:pt>
                <c:pt idx="5">
                  <c:v>J</c:v>
                </c:pt>
                <c:pt idx="6">
                  <c:v>J</c:v>
                </c:pt>
                <c:pt idx="7">
                  <c:v>A</c:v>
                </c:pt>
                <c:pt idx="8">
                  <c:v>S</c:v>
                </c:pt>
                <c:pt idx="9">
                  <c:v>O</c:v>
                </c:pt>
                <c:pt idx="10">
                  <c:v>N</c:v>
                </c:pt>
                <c:pt idx="11">
                  <c:v>D</c:v>
                </c:pt>
                <c:pt idx="12">
                  <c:v>J-14</c:v>
                </c:pt>
                <c:pt idx="13">
                  <c:v>F</c:v>
                </c:pt>
                <c:pt idx="14">
                  <c:v>M</c:v>
                </c:pt>
                <c:pt idx="15">
                  <c:v>A</c:v>
                </c:pt>
                <c:pt idx="16">
                  <c:v>M</c:v>
                </c:pt>
                <c:pt idx="17">
                  <c:v>J</c:v>
                </c:pt>
                <c:pt idx="18">
                  <c:v>J</c:v>
                </c:pt>
                <c:pt idx="19">
                  <c:v>A</c:v>
                </c:pt>
                <c:pt idx="20">
                  <c:v>S</c:v>
                </c:pt>
                <c:pt idx="21">
                  <c:v>O</c:v>
                </c:pt>
                <c:pt idx="22">
                  <c:v>N</c:v>
                </c:pt>
                <c:pt idx="23">
                  <c:v>D</c:v>
                </c:pt>
                <c:pt idx="24">
                  <c:v>J-15</c:v>
                </c:pt>
                <c:pt idx="25">
                  <c:v>F</c:v>
                </c:pt>
                <c:pt idx="26">
                  <c:v>M</c:v>
                </c:pt>
                <c:pt idx="27">
                  <c:v>A</c:v>
                </c:pt>
                <c:pt idx="28">
                  <c:v>M</c:v>
                </c:pt>
                <c:pt idx="29">
                  <c:v>J</c:v>
                </c:pt>
                <c:pt idx="30">
                  <c:v>J</c:v>
                </c:pt>
                <c:pt idx="31">
                  <c:v>A</c:v>
                </c:pt>
                <c:pt idx="32">
                  <c:v>S</c:v>
                </c:pt>
                <c:pt idx="33">
                  <c:v>O</c:v>
                </c:pt>
                <c:pt idx="34">
                  <c:v>N</c:v>
                </c:pt>
                <c:pt idx="35">
                  <c:v>D</c:v>
                </c:pt>
                <c:pt idx="36">
                  <c:v>J-16</c:v>
                </c:pt>
                <c:pt idx="37">
                  <c:v>F</c:v>
                </c:pt>
                <c:pt idx="38">
                  <c:v>M</c:v>
                </c:pt>
                <c:pt idx="39">
                  <c:v>A</c:v>
                </c:pt>
                <c:pt idx="40">
                  <c:v>M</c:v>
                </c:pt>
                <c:pt idx="41">
                  <c:v>J</c:v>
                </c:pt>
                <c:pt idx="42">
                  <c:v>J</c:v>
                </c:pt>
                <c:pt idx="43">
                  <c:v>A</c:v>
                </c:pt>
                <c:pt idx="44">
                  <c:v>S</c:v>
                </c:pt>
                <c:pt idx="45">
                  <c:v>O</c:v>
                </c:pt>
                <c:pt idx="46">
                  <c:v>N</c:v>
                </c:pt>
                <c:pt idx="47">
                  <c:v>D</c:v>
                </c:pt>
                <c:pt idx="48">
                  <c:v>J-17</c:v>
                </c:pt>
                <c:pt idx="49">
                  <c:v>F</c:v>
                </c:pt>
                <c:pt idx="50">
                  <c:v>M</c:v>
                </c:pt>
                <c:pt idx="51">
                  <c:v>A</c:v>
                </c:pt>
                <c:pt idx="52">
                  <c:v>M</c:v>
                </c:pt>
                <c:pt idx="53">
                  <c:v>J</c:v>
                </c:pt>
                <c:pt idx="54">
                  <c:v>J</c:v>
                </c:pt>
                <c:pt idx="55">
                  <c:v>A</c:v>
                </c:pt>
                <c:pt idx="56">
                  <c:v>S</c:v>
                </c:pt>
                <c:pt idx="57">
                  <c:v>O</c:v>
                </c:pt>
                <c:pt idx="58">
                  <c:v>N</c:v>
                </c:pt>
                <c:pt idx="59">
                  <c:v>D</c:v>
                </c:pt>
              </c:strCache>
            </c:strRef>
          </c:cat>
          <c:val>
            <c:numRef>
              <c:f>Calcs!$U$7:$U$66</c:f>
              <c:numCache>
                <c:formatCode>0.0</c:formatCode>
                <c:ptCount val="60"/>
                <c:pt idx="0">
                  <c:v>7.5674742593990132</c:v>
                </c:pt>
                <c:pt idx="1">
                  <c:v>7.5674742593990132</c:v>
                </c:pt>
                <c:pt idx="2">
                  <c:v>7.5674742593990132</c:v>
                </c:pt>
                <c:pt idx="3">
                  <c:v>7.5674742593990132</c:v>
                </c:pt>
                <c:pt idx="4">
                  <c:v>7.5674742593990132</c:v>
                </c:pt>
                <c:pt idx="5">
                  <c:v>7.5674742593990132</c:v>
                </c:pt>
                <c:pt idx="6">
                  <c:v>7.5674742593990132</c:v>
                </c:pt>
                <c:pt idx="7">
                  <c:v>7.5674742593990132</c:v>
                </c:pt>
                <c:pt idx="8">
                  <c:v>7.5674742593990132</c:v>
                </c:pt>
                <c:pt idx="9">
                  <c:v>7.5674742593990132</c:v>
                </c:pt>
                <c:pt idx="10">
                  <c:v>7.5674742593990132</c:v>
                </c:pt>
                <c:pt idx="11">
                  <c:v>7.5674742593990132</c:v>
                </c:pt>
                <c:pt idx="12">
                  <c:v>7.5674742593990132</c:v>
                </c:pt>
                <c:pt idx="13">
                  <c:v>7.5674742593990132</c:v>
                </c:pt>
                <c:pt idx="14">
                  <c:v>7.5674742593990132</c:v>
                </c:pt>
                <c:pt idx="15">
                  <c:v>7.5674742593990132</c:v>
                </c:pt>
                <c:pt idx="16">
                  <c:v>7.5674742593990132</c:v>
                </c:pt>
                <c:pt idx="17">
                  <c:v>7.5674742593990132</c:v>
                </c:pt>
                <c:pt idx="18">
                  <c:v>7.5674742593990132</c:v>
                </c:pt>
                <c:pt idx="19">
                  <c:v>7.5674742593990132</c:v>
                </c:pt>
                <c:pt idx="20">
                  <c:v>7.5674742593990132</c:v>
                </c:pt>
                <c:pt idx="21">
                  <c:v>7.5674742593990132</c:v>
                </c:pt>
                <c:pt idx="22">
                  <c:v>7.5674742593990132</c:v>
                </c:pt>
                <c:pt idx="23">
                  <c:v>7.5674742593990132</c:v>
                </c:pt>
                <c:pt idx="24">
                  <c:v>7.5674742593990132</c:v>
                </c:pt>
                <c:pt idx="25">
                  <c:v>7.5674742593990132</c:v>
                </c:pt>
                <c:pt idx="26">
                  <c:v>7.5674742593990132</c:v>
                </c:pt>
                <c:pt idx="27">
                  <c:v>7.5674742593990132</c:v>
                </c:pt>
                <c:pt idx="28">
                  <c:v>7.5674742593990132</c:v>
                </c:pt>
                <c:pt idx="29">
                  <c:v>7.5674742593990132</c:v>
                </c:pt>
                <c:pt idx="30">
                  <c:v>7.5674742593990132</c:v>
                </c:pt>
                <c:pt idx="31">
                  <c:v>7.5674742593990132</c:v>
                </c:pt>
                <c:pt idx="32">
                  <c:v>7.5674742593990132</c:v>
                </c:pt>
                <c:pt idx="33">
                  <c:v>7.5674742593990132</c:v>
                </c:pt>
                <c:pt idx="34">
                  <c:v>7.5674742593990132</c:v>
                </c:pt>
                <c:pt idx="35">
                  <c:v>7.5674742593990132</c:v>
                </c:pt>
                <c:pt idx="36">
                  <c:v>7.5674742593990132</c:v>
                </c:pt>
                <c:pt idx="37">
                  <c:v>7.5674742593990132</c:v>
                </c:pt>
                <c:pt idx="38">
                  <c:v>7.5674742593990132</c:v>
                </c:pt>
                <c:pt idx="39">
                  <c:v>7.5674742593990132</c:v>
                </c:pt>
                <c:pt idx="40">
                  <c:v>7.5674742593990132</c:v>
                </c:pt>
                <c:pt idx="41">
                  <c:v>7.5674742593990132</c:v>
                </c:pt>
                <c:pt idx="42">
                  <c:v>7.5674742593990132</c:v>
                </c:pt>
                <c:pt idx="43">
                  <c:v>7.5674742593990132</c:v>
                </c:pt>
                <c:pt idx="44">
                  <c:v>7.5674742593990132</c:v>
                </c:pt>
                <c:pt idx="45">
                  <c:v>7.5674742593990132</c:v>
                </c:pt>
                <c:pt idx="46">
                  <c:v>7.5674742593990132</c:v>
                </c:pt>
                <c:pt idx="47">
                  <c:v>7.5674742593990132</c:v>
                </c:pt>
                <c:pt idx="48">
                  <c:v>7.5674742593990132</c:v>
                </c:pt>
                <c:pt idx="49">
                  <c:v>7.5674742593990132</c:v>
                </c:pt>
                <c:pt idx="50">
                  <c:v>7.5674742593990132</c:v>
                </c:pt>
                <c:pt idx="51">
                  <c:v>7.5674742593990132</c:v>
                </c:pt>
                <c:pt idx="52">
                  <c:v>7.5674742593990132</c:v>
                </c:pt>
                <c:pt idx="53">
                  <c:v>7.5674742593990132</c:v>
                </c:pt>
                <c:pt idx="54">
                  <c:v>7.5674742593990132</c:v>
                </c:pt>
                <c:pt idx="55">
                  <c:v>7.5674742593990132</c:v>
                </c:pt>
                <c:pt idx="56">
                  <c:v>7.5674742593990132</c:v>
                </c:pt>
                <c:pt idx="57">
                  <c:v>7.5674742593990132</c:v>
                </c:pt>
                <c:pt idx="58">
                  <c:v>7.5674742593990132</c:v>
                </c:pt>
                <c:pt idx="59">
                  <c:v>7.5674742593990132</c:v>
                </c:pt>
              </c:numCache>
            </c:numRef>
          </c:val>
        </c:ser>
        <c:ser>
          <c:idx val="7"/>
          <c:order val="7"/>
          <c:tx>
            <c:strRef>
              <c:f>Calcs!$V$6</c:f>
              <c:strCache>
                <c:ptCount val="1"/>
                <c:pt idx="0">
                  <c:v>Plus2Sigma-Plus1Sigma</c:v>
                </c:pt>
              </c:strCache>
            </c:strRef>
          </c:tx>
          <c:spPr>
            <a:solidFill>
              <a:schemeClr val="bg1">
                <a:lumMod val="85000"/>
              </a:schemeClr>
            </a:solidFill>
          </c:spPr>
          <c:cat>
            <c:strRef>
              <c:f>Calcs!$N$7:$N$66</c:f>
              <c:strCache>
                <c:ptCount val="60"/>
                <c:pt idx="0">
                  <c:v>J-13</c:v>
                </c:pt>
                <c:pt idx="1">
                  <c:v>F</c:v>
                </c:pt>
                <c:pt idx="2">
                  <c:v>M</c:v>
                </c:pt>
                <c:pt idx="3">
                  <c:v>A</c:v>
                </c:pt>
                <c:pt idx="4">
                  <c:v>M</c:v>
                </c:pt>
                <c:pt idx="5">
                  <c:v>J</c:v>
                </c:pt>
                <c:pt idx="6">
                  <c:v>J</c:v>
                </c:pt>
                <c:pt idx="7">
                  <c:v>A</c:v>
                </c:pt>
                <c:pt idx="8">
                  <c:v>S</c:v>
                </c:pt>
                <c:pt idx="9">
                  <c:v>O</c:v>
                </c:pt>
                <c:pt idx="10">
                  <c:v>N</c:v>
                </c:pt>
                <c:pt idx="11">
                  <c:v>D</c:v>
                </c:pt>
                <c:pt idx="12">
                  <c:v>J-14</c:v>
                </c:pt>
                <c:pt idx="13">
                  <c:v>F</c:v>
                </c:pt>
                <c:pt idx="14">
                  <c:v>M</c:v>
                </c:pt>
                <c:pt idx="15">
                  <c:v>A</c:v>
                </c:pt>
                <c:pt idx="16">
                  <c:v>M</c:v>
                </c:pt>
                <c:pt idx="17">
                  <c:v>J</c:v>
                </c:pt>
                <c:pt idx="18">
                  <c:v>J</c:v>
                </c:pt>
                <c:pt idx="19">
                  <c:v>A</c:v>
                </c:pt>
                <c:pt idx="20">
                  <c:v>S</c:v>
                </c:pt>
                <c:pt idx="21">
                  <c:v>O</c:v>
                </c:pt>
                <c:pt idx="22">
                  <c:v>N</c:v>
                </c:pt>
                <c:pt idx="23">
                  <c:v>D</c:v>
                </c:pt>
                <c:pt idx="24">
                  <c:v>J-15</c:v>
                </c:pt>
                <c:pt idx="25">
                  <c:v>F</c:v>
                </c:pt>
                <c:pt idx="26">
                  <c:v>M</c:v>
                </c:pt>
                <c:pt idx="27">
                  <c:v>A</c:v>
                </c:pt>
                <c:pt idx="28">
                  <c:v>M</c:v>
                </c:pt>
                <c:pt idx="29">
                  <c:v>J</c:v>
                </c:pt>
                <c:pt idx="30">
                  <c:v>J</c:v>
                </c:pt>
                <c:pt idx="31">
                  <c:v>A</c:v>
                </c:pt>
                <c:pt idx="32">
                  <c:v>S</c:v>
                </c:pt>
                <c:pt idx="33">
                  <c:v>O</c:v>
                </c:pt>
                <c:pt idx="34">
                  <c:v>N</c:v>
                </c:pt>
                <c:pt idx="35">
                  <c:v>D</c:v>
                </c:pt>
                <c:pt idx="36">
                  <c:v>J-16</c:v>
                </c:pt>
                <c:pt idx="37">
                  <c:v>F</c:v>
                </c:pt>
                <c:pt idx="38">
                  <c:v>M</c:v>
                </c:pt>
                <c:pt idx="39">
                  <c:v>A</c:v>
                </c:pt>
                <c:pt idx="40">
                  <c:v>M</c:v>
                </c:pt>
                <c:pt idx="41">
                  <c:v>J</c:v>
                </c:pt>
                <c:pt idx="42">
                  <c:v>J</c:v>
                </c:pt>
                <c:pt idx="43">
                  <c:v>A</c:v>
                </c:pt>
                <c:pt idx="44">
                  <c:v>S</c:v>
                </c:pt>
                <c:pt idx="45">
                  <c:v>O</c:v>
                </c:pt>
                <c:pt idx="46">
                  <c:v>N</c:v>
                </c:pt>
                <c:pt idx="47">
                  <c:v>D</c:v>
                </c:pt>
                <c:pt idx="48">
                  <c:v>J-17</c:v>
                </c:pt>
                <c:pt idx="49">
                  <c:v>F</c:v>
                </c:pt>
                <c:pt idx="50">
                  <c:v>M</c:v>
                </c:pt>
                <c:pt idx="51">
                  <c:v>A</c:v>
                </c:pt>
                <c:pt idx="52">
                  <c:v>M</c:v>
                </c:pt>
                <c:pt idx="53">
                  <c:v>J</c:v>
                </c:pt>
                <c:pt idx="54">
                  <c:v>J</c:v>
                </c:pt>
                <c:pt idx="55">
                  <c:v>A</c:v>
                </c:pt>
                <c:pt idx="56">
                  <c:v>S</c:v>
                </c:pt>
                <c:pt idx="57">
                  <c:v>O</c:v>
                </c:pt>
                <c:pt idx="58">
                  <c:v>N</c:v>
                </c:pt>
                <c:pt idx="59">
                  <c:v>D</c:v>
                </c:pt>
              </c:strCache>
            </c:strRef>
          </c:cat>
          <c:val>
            <c:numRef>
              <c:f>Calcs!$V$7:$V$66</c:f>
              <c:numCache>
                <c:formatCode>0.0</c:formatCode>
                <c:ptCount val="60"/>
                <c:pt idx="0">
                  <c:v>3.7837371296995101</c:v>
                </c:pt>
                <c:pt idx="1">
                  <c:v>3.7837371296995101</c:v>
                </c:pt>
                <c:pt idx="2">
                  <c:v>3.7837371296995101</c:v>
                </c:pt>
                <c:pt idx="3">
                  <c:v>3.7837371296995101</c:v>
                </c:pt>
                <c:pt idx="4">
                  <c:v>3.7837371296995101</c:v>
                </c:pt>
                <c:pt idx="5">
                  <c:v>3.7837371296995101</c:v>
                </c:pt>
                <c:pt idx="6">
                  <c:v>3.7837371296995101</c:v>
                </c:pt>
                <c:pt idx="7">
                  <c:v>3.7837371296995101</c:v>
                </c:pt>
                <c:pt idx="8">
                  <c:v>3.7837371296995101</c:v>
                </c:pt>
                <c:pt idx="9">
                  <c:v>3.7837371296995101</c:v>
                </c:pt>
                <c:pt idx="10">
                  <c:v>3.7837371296995101</c:v>
                </c:pt>
                <c:pt idx="11">
                  <c:v>3.7837371296995101</c:v>
                </c:pt>
                <c:pt idx="12">
                  <c:v>3.7837371296995101</c:v>
                </c:pt>
                <c:pt idx="13">
                  <c:v>3.7837371296995101</c:v>
                </c:pt>
                <c:pt idx="14">
                  <c:v>3.7837371296995101</c:v>
                </c:pt>
                <c:pt idx="15">
                  <c:v>3.7837371296995101</c:v>
                </c:pt>
                <c:pt idx="16">
                  <c:v>3.7837371296995101</c:v>
                </c:pt>
                <c:pt idx="17">
                  <c:v>3.7837371296995101</c:v>
                </c:pt>
                <c:pt idx="18">
                  <c:v>3.7837371296995101</c:v>
                </c:pt>
                <c:pt idx="19">
                  <c:v>3.7837371296995101</c:v>
                </c:pt>
                <c:pt idx="20">
                  <c:v>3.7837371296995101</c:v>
                </c:pt>
                <c:pt idx="21">
                  <c:v>3.7837371296995101</c:v>
                </c:pt>
                <c:pt idx="22">
                  <c:v>3.7837371296995101</c:v>
                </c:pt>
                <c:pt idx="23">
                  <c:v>3.7837371296995101</c:v>
                </c:pt>
                <c:pt idx="24">
                  <c:v>3.7837371296995101</c:v>
                </c:pt>
                <c:pt idx="25">
                  <c:v>3.7837371296995101</c:v>
                </c:pt>
                <c:pt idx="26">
                  <c:v>3.7837371296995101</c:v>
                </c:pt>
                <c:pt idx="27">
                  <c:v>3.7837371296995101</c:v>
                </c:pt>
                <c:pt idx="28">
                  <c:v>3.7837371296995101</c:v>
                </c:pt>
                <c:pt idx="29">
                  <c:v>3.7837371296995101</c:v>
                </c:pt>
                <c:pt idx="30">
                  <c:v>3.7837371296995101</c:v>
                </c:pt>
                <c:pt idx="31">
                  <c:v>3.7837371296995101</c:v>
                </c:pt>
                <c:pt idx="32">
                  <c:v>3.7837371296995101</c:v>
                </c:pt>
                <c:pt idx="33">
                  <c:v>3.7837371296995101</c:v>
                </c:pt>
                <c:pt idx="34">
                  <c:v>3.7837371296995101</c:v>
                </c:pt>
                <c:pt idx="35">
                  <c:v>3.7837371296995101</c:v>
                </c:pt>
                <c:pt idx="36">
                  <c:v>3.7837371296995101</c:v>
                </c:pt>
                <c:pt idx="37">
                  <c:v>3.7837371296995101</c:v>
                </c:pt>
                <c:pt idx="38">
                  <c:v>3.7837371296995101</c:v>
                </c:pt>
                <c:pt idx="39">
                  <c:v>3.7837371296995101</c:v>
                </c:pt>
                <c:pt idx="40">
                  <c:v>3.7837371296995101</c:v>
                </c:pt>
                <c:pt idx="41">
                  <c:v>3.7837371296995101</c:v>
                </c:pt>
                <c:pt idx="42">
                  <c:v>3.7837371296995101</c:v>
                </c:pt>
                <c:pt idx="43">
                  <c:v>3.7837371296995101</c:v>
                </c:pt>
                <c:pt idx="44">
                  <c:v>3.7837371296995101</c:v>
                </c:pt>
                <c:pt idx="45">
                  <c:v>3.7837371296995101</c:v>
                </c:pt>
                <c:pt idx="46">
                  <c:v>3.7837371296995101</c:v>
                </c:pt>
                <c:pt idx="47">
                  <c:v>3.7837371296995101</c:v>
                </c:pt>
                <c:pt idx="48">
                  <c:v>3.7837371296995101</c:v>
                </c:pt>
                <c:pt idx="49">
                  <c:v>3.7837371296995101</c:v>
                </c:pt>
                <c:pt idx="50">
                  <c:v>3.7837371296995101</c:v>
                </c:pt>
                <c:pt idx="51">
                  <c:v>3.7837371296995101</c:v>
                </c:pt>
                <c:pt idx="52">
                  <c:v>3.7837371296995101</c:v>
                </c:pt>
                <c:pt idx="53">
                  <c:v>3.7837371296995101</c:v>
                </c:pt>
                <c:pt idx="54">
                  <c:v>3.7837371296995101</c:v>
                </c:pt>
                <c:pt idx="55">
                  <c:v>3.7837371296995101</c:v>
                </c:pt>
                <c:pt idx="56">
                  <c:v>3.7837371296995101</c:v>
                </c:pt>
                <c:pt idx="57">
                  <c:v>3.7837371296995101</c:v>
                </c:pt>
                <c:pt idx="58">
                  <c:v>3.7837371296995101</c:v>
                </c:pt>
                <c:pt idx="59">
                  <c:v>3.7837371296995101</c:v>
                </c:pt>
              </c:numCache>
            </c:numRef>
          </c:val>
        </c:ser>
        <c:ser>
          <c:idx val="8"/>
          <c:order val="8"/>
          <c:tx>
            <c:strRef>
              <c:f>Calcs!$W$6</c:f>
              <c:strCache>
                <c:ptCount val="1"/>
                <c:pt idx="0">
                  <c:v>Plus3Sigma-Plus2Sigma</c:v>
                </c:pt>
              </c:strCache>
            </c:strRef>
          </c:tx>
          <c:spPr>
            <a:solidFill>
              <a:schemeClr val="bg1">
                <a:lumMod val="75000"/>
              </a:schemeClr>
            </a:solidFill>
          </c:spPr>
          <c:cat>
            <c:strRef>
              <c:f>Calcs!$N$7:$N$66</c:f>
              <c:strCache>
                <c:ptCount val="60"/>
                <c:pt idx="0">
                  <c:v>J-13</c:v>
                </c:pt>
                <c:pt idx="1">
                  <c:v>F</c:v>
                </c:pt>
                <c:pt idx="2">
                  <c:v>M</c:v>
                </c:pt>
                <c:pt idx="3">
                  <c:v>A</c:v>
                </c:pt>
                <c:pt idx="4">
                  <c:v>M</c:v>
                </c:pt>
                <c:pt idx="5">
                  <c:v>J</c:v>
                </c:pt>
                <c:pt idx="6">
                  <c:v>J</c:v>
                </c:pt>
                <c:pt idx="7">
                  <c:v>A</c:v>
                </c:pt>
                <c:pt idx="8">
                  <c:v>S</c:v>
                </c:pt>
                <c:pt idx="9">
                  <c:v>O</c:v>
                </c:pt>
                <c:pt idx="10">
                  <c:v>N</c:v>
                </c:pt>
                <c:pt idx="11">
                  <c:v>D</c:v>
                </c:pt>
                <c:pt idx="12">
                  <c:v>J-14</c:v>
                </c:pt>
                <c:pt idx="13">
                  <c:v>F</c:v>
                </c:pt>
                <c:pt idx="14">
                  <c:v>M</c:v>
                </c:pt>
                <c:pt idx="15">
                  <c:v>A</c:v>
                </c:pt>
                <c:pt idx="16">
                  <c:v>M</c:v>
                </c:pt>
                <c:pt idx="17">
                  <c:v>J</c:v>
                </c:pt>
                <c:pt idx="18">
                  <c:v>J</c:v>
                </c:pt>
                <c:pt idx="19">
                  <c:v>A</c:v>
                </c:pt>
                <c:pt idx="20">
                  <c:v>S</c:v>
                </c:pt>
                <c:pt idx="21">
                  <c:v>O</c:v>
                </c:pt>
                <c:pt idx="22">
                  <c:v>N</c:v>
                </c:pt>
                <c:pt idx="23">
                  <c:v>D</c:v>
                </c:pt>
                <c:pt idx="24">
                  <c:v>J-15</c:v>
                </c:pt>
                <c:pt idx="25">
                  <c:v>F</c:v>
                </c:pt>
                <c:pt idx="26">
                  <c:v>M</c:v>
                </c:pt>
                <c:pt idx="27">
                  <c:v>A</c:v>
                </c:pt>
                <c:pt idx="28">
                  <c:v>M</c:v>
                </c:pt>
                <c:pt idx="29">
                  <c:v>J</c:v>
                </c:pt>
                <c:pt idx="30">
                  <c:v>J</c:v>
                </c:pt>
                <c:pt idx="31">
                  <c:v>A</c:v>
                </c:pt>
                <c:pt idx="32">
                  <c:v>S</c:v>
                </c:pt>
                <c:pt idx="33">
                  <c:v>O</c:v>
                </c:pt>
                <c:pt idx="34">
                  <c:v>N</c:v>
                </c:pt>
                <c:pt idx="35">
                  <c:v>D</c:v>
                </c:pt>
                <c:pt idx="36">
                  <c:v>J-16</c:v>
                </c:pt>
                <c:pt idx="37">
                  <c:v>F</c:v>
                </c:pt>
                <c:pt idx="38">
                  <c:v>M</c:v>
                </c:pt>
                <c:pt idx="39">
                  <c:v>A</c:v>
                </c:pt>
                <c:pt idx="40">
                  <c:v>M</c:v>
                </c:pt>
                <c:pt idx="41">
                  <c:v>J</c:v>
                </c:pt>
                <c:pt idx="42">
                  <c:v>J</c:v>
                </c:pt>
                <c:pt idx="43">
                  <c:v>A</c:v>
                </c:pt>
                <c:pt idx="44">
                  <c:v>S</c:v>
                </c:pt>
                <c:pt idx="45">
                  <c:v>O</c:v>
                </c:pt>
                <c:pt idx="46">
                  <c:v>N</c:v>
                </c:pt>
                <c:pt idx="47">
                  <c:v>D</c:v>
                </c:pt>
                <c:pt idx="48">
                  <c:v>J-17</c:v>
                </c:pt>
                <c:pt idx="49">
                  <c:v>F</c:v>
                </c:pt>
                <c:pt idx="50">
                  <c:v>M</c:v>
                </c:pt>
                <c:pt idx="51">
                  <c:v>A</c:v>
                </c:pt>
                <c:pt idx="52">
                  <c:v>M</c:v>
                </c:pt>
                <c:pt idx="53">
                  <c:v>J</c:v>
                </c:pt>
                <c:pt idx="54">
                  <c:v>J</c:v>
                </c:pt>
                <c:pt idx="55">
                  <c:v>A</c:v>
                </c:pt>
                <c:pt idx="56">
                  <c:v>S</c:v>
                </c:pt>
                <c:pt idx="57">
                  <c:v>O</c:v>
                </c:pt>
                <c:pt idx="58">
                  <c:v>N</c:v>
                </c:pt>
                <c:pt idx="59">
                  <c:v>D</c:v>
                </c:pt>
              </c:strCache>
            </c:strRef>
          </c:cat>
          <c:val>
            <c:numRef>
              <c:f>Calcs!$W$7:$W$66</c:f>
              <c:numCache>
                <c:formatCode>0.0</c:formatCode>
                <c:ptCount val="60"/>
                <c:pt idx="0">
                  <c:v>3.7837371296995066</c:v>
                </c:pt>
                <c:pt idx="1">
                  <c:v>3.7837371296995066</c:v>
                </c:pt>
                <c:pt idx="2">
                  <c:v>3.7837371296995066</c:v>
                </c:pt>
                <c:pt idx="3">
                  <c:v>3.7837371296995066</c:v>
                </c:pt>
                <c:pt idx="4">
                  <c:v>3.7837371296995066</c:v>
                </c:pt>
                <c:pt idx="5">
                  <c:v>3.7837371296995066</c:v>
                </c:pt>
                <c:pt idx="6">
                  <c:v>3.7837371296995066</c:v>
                </c:pt>
                <c:pt idx="7">
                  <c:v>3.7837371296995066</c:v>
                </c:pt>
                <c:pt idx="8">
                  <c:v>3.7837371296995066</c:v>
                </c:pt>
                <c:pt idx="9">
                  <c:v>3.7837371296995066</c:v>
                </c:pt>
                <c:pt idx="10">
                  <c:v>3.7837371296995066</c:v>
                </c:pt>
                <c:pt idx="11">
                  <c:v>3.7837371296995066</c:v>
                </c:pt>
                <c:pt idx="12">
                  <c:v>3.7837371296995066</c:v>
                </c:pt>
                <c:pt idx="13">
                  <c:v>3.7837371296995066</c:v>
                </c:pt>
                <c:pt idx="14">
                  <c:v>3.7837371296995066</c:v>
                </c:pt>
                <c:pt idx="15">
                  <c:v>3.7837371296995066</c:v>
                </c:pt>
                <c:pt idx="16">
                  <c:v>3.7837371296995066</c:v>
                </c:pt>
                <c:pt idx="17">
                  <c:v>3.7837371296995066</c:v>
                </c:pt>
                <c:pt idx="18">
                  <c:v>3.7837371296995066</c:v>
                </c:pt>
                <c:pt idx="19">
                  <c:v>3.7837371296995066</c:v>
                </c:pt>
                <c:pt idx="20">
                  <c:v>3.7837371296995066</c:v>
                </c:pt>
                <c:pt idx="21">
                  <c:v>3.7837371296995066</c:v>
                </c:pt>
                <c:pt idx="22">
                  <c:v>3.7837371296995066</c:v>
                </c:pt>
                <c:pt idx="23">
                  <c:v>3.7837371296995066</c:v>
                </c:pt>
                <c:pt idx="24">
                  <c:v>3.7837371296995066</c:v>
                </c:pt>
                <c:pt idx="25">
                  <c:v>3.7837371296995066</c:v>
                </c:pt>
                <c:pt idx="26">
                  <c:v>3.7837371296995066</c:v>
                </c:pt>
                <c:pt idx="27">
                  <c:v>3.7837371296995066</c:v>
                </c:pt>
                <c:pt idx="28">
                  <c:v>3.7837371296995066</c:v>
                </c:pt>
                <c:pt idx="29">
                  <c:v>3.7837371296995066</c:v>
                </c:pt>
                <c:pt idx="30">
                  <c:v>3.7837371296995066</c:v>
                </c:pt>
                <c:pt idx="31">
                  <c:v>3.7837371296995066</c:v>
                </c:pt>
                <c:pt idx="32">
                  <c:v>3.7837371296995066</c:v>
                </c:pt>
                <c:pt idx="33">
                  <c:v>3.7837371296995066</c:v>
                </c:pt>
                <c:pt idx="34">
                  <c:v>3.7837371296995066</c:v>
                </c:pt>
                <c:pt idx="35">
                  <c:v>3.7837371296995066</c:v>
                </c:pt>
                <c:pt idx="36">
                  <c:v>3.7837371296995066</c:v>
                </c:pt>
                <c:pt idx="37">
                  <c:v>3.7837371296995066</c:v>
                </c:pt>
                <c:pt idx="38">
                  <c:v>3.7837371296995066</c:v>
                </c:pt>
                <c:pt idx="39">
                  <c:v>3.7837371296995066</c:v>
                </c:pt>
                <c:pt idx="40">
                  <c:v>3.7837371296995066</c:v>
                </c:pt>
                <c:pt idx="41">
                  <c:v>3.7837371296995066</c:v>
                </c:pt>
                <c:pt idx="42">
                  <c:v>3.7837371296995066</c:v>
                </c:pt>
                <c:pt idx="43">
                  <c:v>3.7837371296995066</c:v>
                </c:pt>
                <c:pt idx="44">
                  <c:v>3.7837371296995066</c:v>
                </c:pt>
                <c:pt idx="45">
                  <c:v>3.7837371296995066</c:v>
                </c:pt>
                <c:pt idx="46">
                  <c:v>3.7837371296995066</c:v>
                </c:pt>
                <c:pt idx="47">
                  <c:v>3.7837371296995066</c:v>
                </c:pt>
                <c:pt idx="48">
                  <c:v>3.7837371296995066</c:v>
                </c:pt>
                <c:pt idx="49">
                  <c:v>3.7837371296995066</c:v>
                </c:pt>
                <c:pt idx="50">
                  <c:v>3.7837371296995066</c:v>
                </c:pt>
                <c:pt idx="51">
                  <c:v>3.7837371296995066</c:v>
                </c:pt>
                <c:pt idx="52">
                  <c:v>3.7837371296995066</c:v>
                </c:pt>
                <c:pt idx="53">
                  <c:v>3.7837371296995066</c:v>
                </c:pt>
                <c:pt idx="54">
                  <c:v>3.7837371296995066</c:v>
                </c:pt>
                <c:pt idx="55">
                  <c:v>3.7837371296995066</c:v>
                </c:pt>
                <c:pt idx="56">
                  <c:v>3.7837371296995066</c:v>
                </c:pt>
                <c:pt idx="57">
                  <c:v>3.7837371296995066</c:v>
                </c:pt>
                <c:pt idx="58">
                  <c:v>3.7837371296995066</c:v>
                </c:pt>
                <c:pt idx="59">
                  <c:v>3.7837371296995066</c:v>
                </c:pt>
              </c:numCache>
            </c:numRef>
          </c:val>
        </c:ser>
        <c:axId val="189469056"/>
        <c:axId val="189471360"/>
      </c:areaChart>
      <c:lineChart>
        <c:grouping val="standard"/>
        <c:ser>
          <c:idx val="0"/>
          <c:order val="0"/>
          <c:tx>
            <c:strRef>
              <c:f>Calcs!$O$6</c:f>
              <c:strCache>
                <c:ptCount val="1"/>
                <c:pt idx="0">
                  <c:v>Subgroup</c:v>
                </c:pt>
              </c:strCache>
            </c:strRef>
          </c:tx>
          <c:spPr>
            <a:ln w="19050">
              <a:solidFill>
                <a:schemeClr val="tx2">
                  <a:lumMod val="75000"/>
                </a:schemeClr>
              </a:solidFill>
            </a:ln>
          </c:spPr>
          <c:marker>
            <c:symbol val="circle"/>
            <c:size val="5"/>
            <c:spPr>
              <a:solidFill>
                <a:schemeClr val="bg1"/>
              </a:solidFill>
              <a:ln w="15875">
                <a:solidFill>
                  <a:schemeClr val="tx2">
                    <a:lumMod val="75000"/>
                  </a:schemeClr>
                </a:solidFill>
              </a:ln>
            </c:spPr>
          </c:marker>
          <c:cat>
            <c:strRef>
              <c:f>Calcs!$N$7:$N$66</c:f>
              <c:strCache>
                <c:ptCount val="60"/>
                <c:pt idx="0">
                  <c:v>J-13</c:v>
                </c:pt>
                <c:pt idx="1">
                  <c:v>F</c:v>
                </c:pt>
                <c:pt idx="2">
                  <c:v>M</c:v>
                </c:pt>
                <c:pt idx="3">
                  <c:v>A</c:v>
                </c:pt>
                <c:pt idx="4">
                  <c:v>M</c:v>
                </c:pt>
                <c:pt idx="5">
                  <c:v>J</c:v>
                </c:pt>
                <c:pt idx="6">
                  <c:v>J</c:v>
                </c:pt>
                <c:pt idx="7">
                  <c:v>A</c:v>
                </c:pt>
                <c:pt idx="8">
                  <c:v>S</c:v>
                </c:pt>
                <c:pt idx="9">
                  <c:v>O</c:v>
                </c:pt>
                <c:pt idx="10">
                  <c:v>N</c:v>
                </c:pt>
                <c:pt idx="11">
                  <c:v>D</c:v>
                </c:pt>
                <c:pt idx="12">
                  <c:v>J-14</c:v>
                </c:pt>
                <c:pt idx="13">
                  <c:v>F</c:v>
                </c:pt>
                <c:pt idx="14">
                  <c:v>M</c:v>
                </c:pt>
                <c:pt idx="15">
                  <c:v>A</c:v>
                </c:pt>
                <c:pt idx="16">
                  <c:v>M</c:v>
                </c:pt>
                <c:pt idx="17">
                  <c:v>J</c:v>
                </c:pt>
                <c:pt idx="18">
                  <c:v>J</c:v>
                </c:pt>
                <c:pt idx="19">
                  <c:v>A</c:v>
                </c:pt>
                <c:pt idx="20">
                  <c:v>S</c:v>
                </c:pt>
                <c:pt idx="21">
                  <c:v>O</c:v>
                </c:pt>
                <c:pt idx="22">
                  <c:v>N</c:v>
                </c:pt>
                <c:pt idx="23">
                  <c:v>D</c:v>
                </c:pt>
                <c:pt idx="24">
                  <c:v>J-15</c:v>
                </c:pt>
                <c:pt idx="25">
                  <c:v>F</c:v>
                </c:pt>
                <c:pt idx="26">
                  <c:v>M</c:v>
                </c:pt>
                <c:pt idx="27">
                  <c:v>A</c:v>
                </c:pt>
                <c:pt idx="28">
                  <c:v>M</c:v>
                </c:pt>
                <c:pt idx="29">
                  <c:v>J</c:v>
                </c:pt>
                <c:pt idx="30">
                  <c:v>J</c:v>
                </c:pt>
                <c:pt idx="31">
                  <c:v>A</c:v>
                </c:pt>
                <c:pt idx="32">
                  <c:v>S</c:v>
                </c:pt>
                <c:pt idx="33">
                  <c:v>O</c:v>
                </c:pt>
                <c:pt idx="34">
                  <c:v>N</c:v>
                </c:pt>
                <c:pt idx="35">
                  <c:v>D</c:v>
                </c:pt>
                <c:pt idx="36">
                  <c:v>J-16</c:v>
                </c:pt>
                <c:pt idx="37">
                  <c:v>F</c:v>
                </c:pt>
                <c:pt idx="38">
                  <c:v>M</c:v>
                </c:pt>
                <c:pt idx="39">
                  <c:v>A</c:v>
                </c:pt>
                <c:pt idx="40">
                  <c:v>M</c:v>
                </c:pt>
                <c:pt idx="41">
                  <c:v>J</c:v>
                </c:pt>
                <c:pt idx="42">
                  <c:v>J</c:v>
                </c:pt>
                <c:pt idx="43">
                  <c:v>A</c:v>
                </c:pt>
                <c:pt idx="44">
                  <c:v>S</c:v>
                </c:pt>
                <c:pt idx="45">
                  <c:v>O</c:v>
                </c:pt>
                <c:pt idx="46">
                  <c:v>N</c:v>
                </c:pt>
                <c:pt idx="47">
                  <c:v>D</c:v>
                </c:pt>
                <c:pt idx="48">
                  <c:v>J-17</c:v>
                </c:pt>
                <c:pt idx="49">
                  <c:v>F</c:v>
                </c:pt>
                <c:pt idx="50">
                  <c:v>M</c:v>
                </c:pt>
                <c:pt idx="51">
                  <c:v>A</c:v>
                </c:pt>
                <c:pt idx="52">
                  <c:v>M</c:v>
                </c:pt>
                <c:pt idx="53">
                  <c:v>J</c:v>
                </c:pt>
                <c:pt idx="54">
                  <c:v>J</c:v>
                </c:pt>
                <c:pt idx="55">
                  <c:v>A</c:v>
                </c:pt>
                <c:pt idx="56">
                  <c:v>S</c:v>
                </c:pt>
                <c:pt idx="57">
                  <c:v>O</c:v>
                </c:pt>
                <c:pt idx="58">
                  <c:v>N</c:v>
                </c:pt>
                <c:pt idx="59">
                  <c:v>D</c:v>
                </c:pt>
              </c:strCache>
            </c:strRef>
          </c:cat>
          <c:val>
            <c:numRef>
              <c:f>Calcs!$O$7:$O$66</c:f>
              <c:numCache>
                <c:formatCode>General</c:formatCode>
                <c:ptCount val="60"/>
                <c:pt idx="0">
                  <c:v>16</c:v>
                </c:pt>
                <c:pt idx="1">
                  <c:v>11</c:v>
                </c:pt>
                <c:pt idx="2">
                  <c:v>4</c:v>
                </c:pt>
                <c:pt idx="3">
                  <c:v>12</c:v>
                </c:pt>
                <c:pt idx="4">
                  <c:v>16</c:v>
                </c:pt>
                <c:pt idx="5">
                  <c:v>15</c:v>
                </c:pt>
                <c:pt idx="6">
                  <c:v>12</c:v>
                </c:pt>
                <c:pt idx="7">
                  <c:v>15</c:v>
                </c:pt>
                <c:pt idx="8">
                  <c:v>16</c:v>
                </c:pt>
                <c:pt idx="9">
                  <c:v>13</c:v>
                </c:pt>
                <c:pt idx="10">
                  <c:v>14</c:v>
                </c:pt>
                <c:pt idx="11">
                  <c:v>16</c:v>
                </c:pt>
                <c:pt idx="12">
                  <c:v>14</c:v>
                </c:pt>
                <c:pt idx="13">
                  <c:v>16</c:v>
                </c:pt>
                <c:pt idx="14">
                  <c:v>19</c:v>
                </c:pt>
                <c:pt idx="15">
                  <c:v>7</c:v>
                </c:pt>
                <c:pt idx="16">
                  <c:v>16</c:v>
                </c:pt>
                <c:pt idx="17">
                  <c:v>15</c:v>
                </c:pt>
                <c:pt idx="18">
                  <c:v>15</c:v>
                </c:pt>
                <c:pt idx="19">
                  <c:v>17</c:v>
                </c:pt>
                <c:pt idx="20">
                  <c:v>16</c:v>
                </c:pt>
                <c:pt idx="21">
                  <c:v>16</c:v>
                </c:pt>
                <c:pt idx="22">
                  <c:v>22</c:v>
                </c:pt>
                <c:pt idx="23">
                  <c:v>7</c:v>
                </c:pt>
                <c:pt idx="24">
                  <c:v>27</c:v>
                </c:pt>
                <c:pt idx="25">
                  <c:v>14</c:v>
                </c:pt>
                <c:pt idx="26">
                  <c:v>16</c:v>
                </c:pt>
                <c:pt idx="27">
                  <c:v>15</c:v>
                </c:pt>
                <c:pt idx="28">
                  <c:v>12</c:v>
                </c:pt>
                <c:pt idx="29">
                  <c:v>19</c:v>
                </c:pt>
                <c:pt idx="30">
                  <c:v>12</c:v>
                </c:pt>
                <c:pt idx="31">
                  <c:v>11</c:v>
                </c:pt>
                <c:pt idx="32">
                  <c:v>16</c:v>
                </c:pt>
                <c:pt idx="33">
                  <c:v>13</c:v>
                </c:pt>
                <c:pt idx="34">
                  <c:v>12</c:v>
                </c:pt>
                <c:pt idx="35">
                  <c:v>15</c:v>
                </c:pt>
                <c:pt idx="36">
                  <c:v>16</c:v>
                </c:pt>
                <c:pt idx="37">
                  <c:v>15</c:v>
                </c:pt>
                <c:pt idx="38">
                  <c:v>20</c:v>
                </c:pt>
                <c:pt idx="39">
                  <c:v>9</c:v>
                </c:pt>
                <c:pt idx="40">
                  <c:v>16</c:v>
                </c:pt>
                <c:pt idx="41">
                  <c:v>19</c:v>
                </c:pt>
                <c:pt idx="42">
                  <c:v>12</c:v>
                </c:pt>
                <c:pt idx="43">
                  <c:v>16</c:v>
                </c:pt>
                <c:pt idx="44">
                  <c:v>15</c:v>
                </c:pt>
                <c:pt idx="45">
                  <c:v>16</c:v>
                </c:pt>
                <c:pt idx="46">
                  <c:v>12</c:v>
                </c:pt>
                <c:pt idx="47">
                  <c:v>15</c:v>
                </c:pt>
                <c:pt idx="48">
                  <c:v>14</c:v>
                </c:pt>
                <c:pt idx="49">
                  <c:v>13</c:v>
                </c:pt>
                <c:pt idx="50">
                  <c:v>11</c:v>
                </c:pt>
                <c:pt idx="51">
                  <c:v>15</c:v>
                </c:pt>
                <c:pt idx="52">
                  <c:v>12</c:v>
                </c:pt>
                <c:pt idx="53">
                  <c:v>11</c:v>
                </c:pt>
                <c:pt idx="54">
                  <c:v>13</c:v>
                </c:pt>
                <c:pt idx="55">
                  <c:v>16</c:v>
                </c:pt>
                <c:pt idx="56">
                  <c:v>13</c:v>
                </c:pt>
                <c:pt idx="57">
                  <c:v>15</c:v>
                </c:pt>
                <c:pt idx="58">
                  <c:v>11</c:v>
                </c:pt>
                <c:pt idx="59">
                  <c:v>12</c:v>
                </c:pt>
              </c:numCache>
            </c:numRef>
          </c:val>
        </c:ser>
        <c:ser>
          <c:idx val="1"/>
          <c:order val="1"/>
          <c:tx>
            <c:strRef>
              <c:f>Calcs!$P$6</c:f>
              <c:strCache>
                <c:ptCount val="1"/>
                <c:pt idx="0">
                  <c:v>Centreline (X Bar)</c:v>
                </c:pt>
              </c:strCache>
            </c:strRef>
          </c:tx>
          <c:spPr>
            <a:ln w="25400">
              <a:solidFill>
                <a:schemeClr val="tx1"/>
              </a:solidFill>
            </a:ln>
          </c:spPr>
          <c:marker>
            <c:symbol val="none"/>
          </c:marker>
          <c:dLbls>
            <c:dLbl>
              <c:idx val="0"/>
              <c:layout>
                <c:manualLayout>
                  <c:x val="0.8438818565400853"/>
                  <c:y val="0"/>
                </c:manualLayout>
              </c:layout>
              <c:tx>
                <c:rich>
                  <a:bodyPr/>
                  <a:lstStyle/>
                  <a:p>
                    <a:r>
                      <a:rPr lang="en-US" b="1">
                        <a:solidFill>
                          <a:schemeClr val="tx1"/>
                        </a:solidFill>
                      </a:rPr>
                      <a:t>C</a:t>
                    </a:r>
                    <a:r>
                      <a:rPr lang="en-US" b="1"/>
                      <a:t>L</a:t>
                    </a:r>
                    <a:r>
                      <a:rPr lang="en-US"/>
                      <a:t> </a:t>
                    </a:r>
                  </a:p>
                </c:rich>
              </c:tx>
              <c:showVal val="1"/>
            </c:dLbl>
            <c:delete val="1"/>
            <c:spPr>
              <a:solidFill>
                <a:schemeClr val="bg1"/>
              </a:solidFill>
            </c:spPr>
            <c:txPr>
              <a:bodyPr/>
              <a:lstStyle/>
              <a:p>
                <a:pPr>
                  <a:defRPr sz="800">
                    <a:solidFill>
                      <a:schemeClr val="tx1"/>
                    </a:solidFill>
                  </a:defRPr>
                </a:pPr>
                <a:endParaRPr lang="en-US"/>
              </a:p>
            </c:txPr>
          </c:dLbls>
          <c:cat>
            <c:strRef>
              <c:f>Calcs!$N$7:$N$66</c:f>
              <c:strCache>
                <c:ptCount val="60"/>
                <c:pt idx="0">
                  <c:v>J-13</c:v>
                </c:pt>
                <c:pt idx="1">
                  <c:v>F</c:v>
                </c:pt>
                <c:pt idx="2">
                  <c:v>M</c:v>
                </c:pt>
                <c:pt idx="3">
                  <c:v>A</c:v>
                </c:pt>
                <c:pt idx="4">
                  <c:v>M</c:v>
                </c:pt>
                <c:pt idx="5">
                  <c:v>J</c:v>
                </c:pt>
                <c:pt idx="6">
                  <c:v>J</c:v>
                </c:pt>
                <c:pt idx="7">
                  <c:v>A</c:v>
                </c:pt>
                <c:pt idx="8">
                  <c:v>S</c:v>
                </c:pt>
                <c:pt idx="9">
                  <c:v>O</c:v>
                </c:pt>
                <c:pt idx="10">
                  <c:v>N</c:v>
                </c:pt>
                <c:pt idx="11">
                  <c:v>D</c:v>
                </c:pt>
                <c:pt idx="12">
                  <c:v>J-14</c:v>
                </c:pt>
                <c:pt idx="13">
                  <c:v>F</c:v>
                </c:pt>
                <c:pt idx="14">
                  <c:v>M</c:v>
                </c:pt>
                <c:pt idx="15">
                  <c:v>A</c:v>
                </c:pt>
                <c:pt idx="16">
                  <c:v>M</c:v>
                </c:pt>
                <c:pt idx="17">
                  <c:v>J</c:v>
                </c:pt>
                <c:pt idx="18">
                  <c:v>J</c:v>
                </c:pt>
                <c:pt idx="19">
                  <c:v>A</c:v>
                </c:pt>
                <c:pt idx="20">
                  <c:v>S</c:v>
                </c:pt>
                <c:pt idx="21">
                  <c:v>O</c:v>
                </c:pt>
                <c:pt idx="22">
                  <c:v>N</c:v>
                </c:pt>
                <c:pt idx="23">
                  <c:v>D</c:v>
                </c:pt>
                <c:pt idx="24">
                  <c:v>J-15</c:v>
                </c:pt>
                <c:pt idx="25">
                  <c:v>F</c:v>
                </c:pt>
                <c:pt idx="26">
                  <c:v>M</c:v>
                </c:pt>
                <c:pt idx="27">
                  <c:v>A</c:v>
                </c:pt>
                <c:pt idx="28">
                  <c:v>M</c:v>
                </c:pt>
                <c:pt idx="29">
                  <c:v>J</c:v>
                </c:pt>
                <c:pt idx="30">
                  <c:v>J</c:v>
                </c:pt>
                <c:pt idx="31">
                  <c:v>A</c:v>
                </c:pt>
                <c:pt idx="32">
                  <c:v>S</c:v>
                </c:pt>
                <c:pt idx="33">
                  <c:v>O</c:v>
                </c:pt>
                <c:pt idx="34">
                  <c:v>N</c:v>
                </c:pt>
                <c:pt idx="35">
                  <c:v>D</c:v>
                </c:pt>
                <c:pt idx="36">
                  <c:v>J-16</c:v>
                </c:pt>
                <c:pt idx="37">
                  <c:v>F</c:v>
                </c:pt>
                <c:pt idx="38">
                  <c:v>M</c:v>
                </c:pt>
                <c:pt idx="39">
                  <c:v>A</c:v>
                </c:pt>
                <c:pt idx="40">
                  <c:v>M</c:v>
                </c:pt>
                <c:pt idx="41">
                  <c:v>J</c:v>
                </c:pt>
                <c:pt idx="42">
                  <c:v>J</c:v>
                </c:pt>
                <c:pt idx="43">
                  <c:v>A</c:v>
                </c:pt>
                <c:pt idx="44">
                  <c:v>S</c:v>
                </c:pt>
                <c:pt idx="45">
                  <c:v>O</c:v>
                </c:pt>
                <c:pt idx="46">
                  <c:v>N</c:v>
                </c:pt>
                <c:pt idx="47">
                  <c:v>D</c:v>
                </c:pt>
                <c:pt idx="48">
                  <c:v>J-17</c:v>
                </c:pt>
                <c:pt idx="49">
                  <c:v>F</c:v>
                </c:pt>
                <c:pt idx="50">
                  <c:v>M</c:v>
                </c:pt>
                <c:pt idx="51">
                  <c:v>A</c:v>
                </c:pt>
                <c:pt idx="52">
                  <c:v>M</c:v>
                </c:pt>
                <c:pt idx="53">
                  <c:v>J</c:v>
                </c:pt>
                <c:pt idx="54">
                  <c:v>J</c:v>
                </c:pt>
                <c:pt idx="55">
                  <c:v>A</c:v>
                </c:pt>
                <c:pt idx="56">
                  <c:v>S</c:v>
                </c:pt>
                <c:pt idx="57">
                  <c:v>O</c:v>
                </c:pt>
                <c:pt idx="58">
                  <c:v>N</c:v>
                </c:pt>
                <c:pt idx="59">
                  <c:v>D</c:v>
                </c:pt>
              </c:strCache>
            </c:strRef>
          </c:cat>
          <c:val>
            <c:numRef>
              <c:f>Calcs!$P$7:$P$66</c:f>
              <c:numCache>
                <c:formatCode>0.0</c:formatCode>
                <c:ptCount val="60"/>
                <c:pt idx="0">
                  <c:v>14.316666666666666</c:v>
                </c:pt>
                <c:pt idx="1">
                  <c:v>14.316666666666666</c:v>
                </c:pt>
                <c:pt idx="2">
                  <c:v>14.316666666666666</c:v>
                </c:pt>
                <c:pt idx="3">
                  <c:v>14.316666666666666</c:v>
                </c:pt>
                <c:pt idx="4">
                  <c:v>14.316666666666666</c:v>
                </c:pt>
                <c:pt idx="5">
                  <c:v>14.316666666666666</c:v>
                </c:pt>
                <c:pt idx="6">
                  <c:v>14.316666666666666</c:v>
                </c:pt>
                <c:pt idx="7">
                  <c:v>14.316666666666666</c:v>
                </c:pt>
                <c:pt idx="8">
                  <c:v>14.316666666666666</c:v>
                </c:pt>
                <c:pt idx="9">
                  <c:v>14.316666666666666</c:v>
                </c:pt>
                <c:pt idx="10">
                  <c:v>14.316666666666666</c:v>
                </c:pt>
                <c:pt idx="11">
                  <c:v>14.316666666666666</c:v>
                </c:pt>
                <c:pt idx="12">
                  <c:v>14.316666666666666</c:v>
                </c:pt>
                <c:pt idx="13">
                  <c:v>14.316666666666666</c:v>
                </c:pt>
                <c:pt idx="14">
                  <c:v>14.316666666666666</c:v>
                </c:pt>
                <c:pt idx="15">
                  <c:v>14.316666666666666</c:v>
                </c:pt>
                <c:pt idx="16">
                  <c:v>14.316666666666666</c:v>
                </c:pt>
                <c:pt idx="17">
                  <c:v>14.316666666666666</c:v>
                </c:pt>
                <c:pt idx="18">
                  <c:v>14.316666666666666</c:v>
                </c:pt>
                <c:pt idx="19">
                  <c:v>14.316666666666666</c:v>
                </c:pt>
                <c:pt idx="20">
                  <c:v>14.316666666666666</c:v>
                </c:pt>
                <c:pt idx="21">
                  <c:v>14.316666666666666</c:v>
                </c:pt>
                <c:pt idx="22">
                  <c:v>14.316666666666666</c:v>
                </c:pt>
                <c:pt idx="23">
                  <c:v>14.316666666666666</c:v>
                </c:pt>
                <c:pt idx="24">
                  <c:v>14.316666666666666</c:v>
                </c:pt>
                <c:pt idx="25">
                  <c:v>14.316666666666666</c:v>
                </c:pt>
                <c:pt idx="26">
                  <c:v>14.316666666666666</c:v>
                </c:pt>
                <c:pt idx="27">
                  <c:v>14.316666666666666</c:v>
                </c:pt>
                <c:pt idx="28">
                  <c:v>14.316666666666666</c:v>
                </c:pt>
                <c:pt idx="29">
                  <c:v>14.316666666666666</c:v>
                </c:pt>
                <c:pt idx="30">
                  <c:v>14.316666666666666</c:v>
                </c:pt>
                <c:pt idx="31">
                  <c:v>14.316666666666666</c:v>
                </c:pt>
                <c:pt idx="32">
                  <c:v>14.316666666666666</c:v>
                </c:pt>
                <c:pt idx="33">
                  <c:v>14.316666666666666</c:v>
                </c:pt>
                <c:pt idx="34">
                  <c:v>14.316666666666666</c:v>
                </c:pt>
                <c:pt idx="35">
                  <c:v>14.316666666666666</c:v>
                </c:pt>
                <c:pt idx="36">
                  <c:v>14.316666666666666</c:v>
                </c:pt>
                <c:pt idx="37">
                  <c:v>14.316666666666666</c:v>
                </c:pt>
                <c:pt idx="38">
                  <c:v>14.316666666666666</c:v>
                </c:pt>
                <c:pt idx="39">
                  <c:v>14.316666666666666</c:v>
                </c:pt>
                <c:pt idx="40">
                  <c:v>14.316666666666666</c:v>
                </c:pt>
                <c:pt idx="41">
                  <c:v>14.316666666666666</c:v>
                </c:pt>
                <c:pt idx="42">
                  <c:v>14.316666666666666</c:v>
                </c:pt>
                <c:pt idx="43">
                  <c:v>14.316666666666666</c:v>
                </c:pt>
                <c:pt idx="44">
                  <c:v>14.316666666666666</c:v>
                </c:pt>
                <c:pt idx="45">
                  <c:v>14.316666666666666</c:v>
                </c:pt>
                <c:pt idx="46">
                  <c:v>14.316666666666666</c:v>
                </c:pt>
                <c:pt idx="47">
                  <c:v>14.316666666666666</c:v>
                </c:pt>
                <c:pt idx="48">
                  <c:v>14.316666666666666</c:v>
                </c:pt>
                <c:pt idx="49">
                  <c:v>14.316666666666666</c:v>
                </c:pt>
                <c:pt idx="50">
                  <c:v>14.316666666666666</c:v>
                </c:pt>
                <c:pt idx="51">
                  <c:v>14.316666666666666</c:v>
                </c:pt>
                <c:pt idx="52">
                  <c:v>14.316666666666666</c:v>
                </c:pt>
                <c:pt idx="53">
                  <c:v>14.316666666666666</c:v>
                </c:pt>
                <c:pt idx="54">
                  <c:v>14.316666666666666</c:v>
                </c:pt>
                <c:pt idx="55">
                  <c:v>14.316666666666666</c:v>
                </c:pt>
                <c:pt idx="56">
                  <c:v>14.316666666666666</c:v>
                </c:pt>
                <c:pt idx="57">
                  <c:v>14.316666666666666</c:v>
                </c:pt>
                <c:pt idx="58">
                  <c:v>14.316666666666666</c:v>
                </c:pt>
                <c:pt idx="59">
                  <c:v>14.316666666666666</c:v>
                </c:pt>
              </c:numCache>
            </c:numRef>
          </c:val>
        </c:ser>
        <c:ser>
          <c:idx val="2"/>
          <c:order val="2"/>
          <c:tx>
            <c:strRef>
              <c:f>Calcs!$Q$6</c:f>
              <c:strCache>
                <c:ptCount val="1"/>
                <c:pt idx="0">
                  <c:v>Minus3Sigma Line</c:v>
                </c:pt>
              </c:strCache>
            </c:strRef>
          </c:tx>
          <c:spPr>
            <a:ln w="25400">
              <a:solidFill>
                <a:schemeClr val="tx1"/>
              </a:solidFill>
              <a:prstDash val="dash"/>
            </a:ln>
          </c:spPr>
          <c:marker>
            <c:symbol val="none"/>
          </c:marker>
          <c:dLbls>
            <c:dLbl>
              <c:idx val="3"/>
              <c:layout>
                <c:manualLayout>
                  <c:x val="0.79887009904352702"/>
                  <c:y val="0"/>
                </c:manualLayout>
              </c:layout>
              <c:tx>
                <c:rich>
                  <a:bodyPr/>
                  <a:lstStyle/>
                  <a:p>
                    <a:pPr>
                      <a:defRPr sz="800">
                        <a:solidFill>
                          <a:sysClr val="windowText" lastClr="000000"/>
                        </a:solidFill>
                      </a:defRPr>
                    </a:pPr>
                    <a:r>
                      <a:rPr lang="en-US" sz="800" b="1">
                        <a:solidFill>
                          <a:sysClr val="windowText" lastClr="000000"/>
                        </a:solidFill>
                      </a:rPr>
                      <a:t>L</a:t>
                    </a:r>
                    <a:r>
                      <a:rPr lang="en-US" b="1">
                        <a:solidFill>
                          <a:sysClr val="windowText" lastClr="000000"/>
                        </a:solidFill>
                      </a:rPr>
                      <a:t>CL</a:t>
                    </a:r>
                    <a:r>
                      <a:rPr lang="en-US" b="1" baseline="0">
                        <a:solidFill>
                          <a:sysClr val="windowText" lastClr="000000"/>
                        </a:solidFill>
                      </a:rPr>
                      <a:t> </a:t>
                    </a:r>
                    <a:endParaRPr lang="en-US">
                      <a:solidFill>
                        <a:sysClr val="windowText" lastClr="000000"/>
                      </a:solidFill>
                    </a:endParaRPr>
                  </a:p>
                </c:rich>
              </c:tx>
              <c:spPr>
                <a:solidFill>
                  <a:sysClr val="window" lastClr="FFFFFF"/>
                </a:solidFill>
              </c:spPr>
              <c:dLblPos val="r"/>
              <c:showVal val="1"/>
            </c:dLbl>
            <c:delete val="1"/>
            <c:spPr>
              <a:solidFill>
                <a:sysClr val="window" lastClr="FFFFFF"/>
              </a:solidFill>
            </c:spPr>
            <c:txPr>
              <a:bodyPr/>
              <a:lstStyle/>
              <a:p>
                <a:pPr>
                  <a:defRPr sz="800">
                    <a:solidFill>
                      <a:schemeClr val="tx2">
                        <a:lumMod val="60000"/>
                        <a:lumOff val="40000"/>
                      </a:schemeClr>
                    </a:solidFill>
                  </a:defRPr>
                </a:pPr>
                <a:endParaRPr lang="en-US"/>
              </a:p>
            </c:txPr>
            <c:dLblPos val="ctr"/>
          </c:dLbls>
          <c:cat>
            <c:strRef>
              <c:f>Calcs!$N$7:$N$66</c:f>
              <c:strCache>
                <c:ptCount val="60"/>
                <c:pt idx="0">
                  <c:v>J-13</c:v>
                </c:pt>
                <c:pt idx="1">
                  <c:v>F</c:v>
                </c:pt>
                <c:pt idx="2">
                  <c:v>M</c:v>
                </c:pt>
                <c:pt idx="3">
                  <c:v>A</c:v>
                </c:pt>
                <c:pt idx="4">
                  <c:v>M</c:v>
                </c:pt>
                <c:pt idx="5">
                  <c:v>J</c:v>
                </c:pt>
                <c:pt idx="6">
                  <c:v>J</c:v>
                </c:pt>
                <c:pt idx="7">
                  <c:v>A</c:v>
                </c:pt>
                <c:pt idx="8">
                  <c:v>S</c:v>
                </c:pt>
                <c:pt idx="9">
                  <c:v>O</c:v>
                </c:pt>
                <c:pt idx="10">
                  <c:v>N</c:v>
                </c:pt>
                <c:pt idx="11">
                  <c:v>D</c:v>
                </c:pt>
                <c:pt idx="12">
                  <c:v>J-14</c:v>
                </c:pt>
                <c:pt idx="13">
                  <c:v>F</c:v>
                </c:pt>
                <c:pt idx="14">
                  <c:v>M</c:v>
                </c:pt>
                <c:pt idx="15">
                  <c:v>A</c:v>
                </c:pt>
                <c:pt idx="16">
                  <c:v>M</c:v>
                </c:pt>
                <c:pt idx="17">
                  <c:v>J</c:v>
                </c:pt>
                <c:pt idx="18">
                  <c:v>J</c:v>
                </c:pt>
                <c:pt idx="19">
                  <c:v>A</c:v>
                </c:pt>
                <c:pt idx="20">
                  <c:v>S</c:v>
                </c:pt>
                <c:pt idx="21">
                  <c:v>O</c:v>
                </c:pt>
                <c:pt idx="22">
                  <c:v>N</c:v>
                </c:pt>
                <c:pt idx="23">
                  <c:v>D</c:v>
                </c:pt>
                <c:pt idx="24">
                  <c:v>J-15</c:v>
                </c:pt>
                <c:pt idx="25">
                  <c:v>F</c:v>
                </c:pt>
                <c:pt idx="26">
                  <c:v>M</c:v>
                </c:pt>
                <c:pt idx="27">
                  <c:v>A</c:v>
                </c:pt>
                <c:pt idx="28">
                  <c:v>M</c:v>
                </c:pt>
                <c:pt idx="29">
                  <c:v>J</c:v>
                </c:pt>
                <c:pt idx="30">
                  <c:v>J</c:v>
                </c:pt>
                <c:pt idx="31">
                  <c:v>A</c:v>
                </c:pt>
                <c:pt idx="32">
                  <c:v>S</c:v>
                </c:pt>
                <c:pt idx="33">
                  <c:v>O</c:v>
                </c:pt>
                <c:pt idx="34">
                  <c:v>N</c:v>
                </c:pt>
                <c:pt idx="35">
                  <c:v>D</c:v>
                </c:pt>
                <c:pt idx="36">
                  <c:v>J-16</c:v>
                </c:pt>
                <c:pt idx="37">
                  <c:v>F</c:v>
                </c:pt>
                <c:pt idx="38">
                  <c:v>M</c:v>
                </c:pt>
                <c:pt idx="39">
                  <c:v>A</c:v>
                </c:pt>
                <c:pt idx="40">
                  <c:v>M</c:v>
                </c:pt>
                <c:pt idx="41">
                  <c:v>J</c:v>
                </c:pt>
                <c:pt idx="42">
                  <c:v>J</c:v>
                </c:pt>
                <c:pt idx="43">
                  <c:v>A</c:v>
                </c:pt>
                <c:pt idx="44">
                  <c:v>S</c:v>
                </c:pt>
                <c:pt idx="45">
                  <c:v>O</c:v>
                </c:pt>
                <c:pt idx="46">
                  <c:v>N</c:v>
                </c:pt>
                <c:pt idx="47">
                  <c:v>D</c:v>
                </c:pt>
                <c:pt idx="48">
                  <c:v>J-17</c:v>
                </c:pt>
                <c:pt idx="49">
                  <c:v>F</c:v>
                </c:pt>
                <c:pt idx="50">
                  <c:v>M</c:v>
                </c:pt>
                <c:pt idx="51">
                  <c:v>A</c:v>
                </c:pt>
                <c:pt idx="52">
                  <c:v>M</c:v>
                </c:pt>
                <c:pt idx="53">
                  <c:v>J</c:v>
                </c:pt>
                <c:pt idx="54">
                  <c:v>J</c:v>
                </c:pt>
                <c:pt idx="55">
                  <c:v>A</c:v>
                </c:pt>
                <c:pt idx="56">
                  <c:v>S</c:v>
                </c:pt>
                <c:pt idx="57">
                  <c:v>O</c:v>
                </c:pt>
                <c:pt idx="58">
                  <c:v>N</c:v>
                </c:pt>
                <c:pt idx="59">
                  <c:v>D</c:v>
                </c:pt>
              </c:strCache>
            </c:strRef>
          </c:cat>
          <c:val>
            <c:numRef>
              <c:f>Calcs!$Q$7:$Q$66</c:f>
              <c:numCache>
                <c:formatCode>0.0</c:formatCode>
                <c:ptCount val="60"/>
                <c:pt idx="0">
                  <c:v>2.9654552775681431</c:v>
                </c:pt>
                <c:pt idx="1">
                  <c:v>2.9654552775681431</c:v>
                </c:pt>
                <c:pt idx="2">
                  <c:v>2.9654552775681431</c:v>
                </c:pt>
                <c:pt idx="3">
                  <c:v>2.9654552775681431</c:v>
                </c:pt>
                <c:pt idx="4">
                  <c:v>2.9654552775681431</c:v>
                </c:pt>
                <c:pt idx="5">
                  <c:v>2.9654552775681431</c:v>
                </c:pt>
                <c:pt idx="6">
                  <c:v>2.9654552775681431</c:v>
                </c:pt>
                <c:pt idx="7">
                  <c:v>2.9654552775681431</c:v>
                </c:pt>
                <c:pt idx="8">
                  <c:v>2.9654552775681431</c:v>
                </c:pt>
                <c:pt idx="9">
                  <c:v>2.9654552775681431</c:v>
                </c:pt>
                <c:pt idx="10">
                  <c:v>2.9654552775681431</c:v>
                </c:pt>
                <c:pt idx="11">
                  <c:v>2.9654552775681431</c:v>
                </c:pt>
                <c:pt idx="12">
                  <c:v>2.9654552775681431</c:v>
                </c:pt>
                <c:pt idx="13">
                  <c:v>2.9654552775681431</c:v>
                </c:pt>
                <c:pt idx="14">
                  <c:v>2.9654552775681431</c:v>
                </c:pt>
                <c:pt idx="15">
                  <c:v>2.9654552775681431</c:v>
                </c:pt>
                <c:pt idx="16">
                  <c:v>2.9654552775681431</c:v>
                </c:pt>
                <c:pt idx="17">
                  <c:v>2.9654552775681431</c:v>
                </c:pt>
                <c:pt idx="18">
                  <c:v>2.9654552775681431</c:v>
                </c:pt>
                <c:pt idx="19">
                  <c:v>2.9654552775681431</c:v>
                </c:pt>
                <c:pt idx="20">
                  <c:v>2.9654552775681431</c:v>
                </c:pt>
                <c:pt idx="21">
                  <c:v>2.9654552775681431</c:v>
                </c:pt>
                <c:pt idx="22">
                  <c:v>2.9654552775681431</c:v>
                </c:pt>
                <c:pt idx="23">
                  <c:v>2.9654552775681431</c:v>
                </c:pt>
                <c:pt idx="24">
                  <c:v>2.9654552775681431</c:v>
                </c:pt>
                <c:pt idx="25">
                  <c:v>2.9654552775681431</c:v>
                </c:pt>
                <c:pt idx="26">
                  <c:v>2.9654552775681431</c:v>
                </c:pt>
                <c:pt idx="27">
                  <c:v>2.9654552775681431</c:v>
                </c:pt>
                <c:pt idx="28">
                  <c:v>2.9654552775681431</c:v>
                </c:pt>
                <c:pt idx="29">
                  <c:v>2.9654552775681431</c:v>
                </c:pt>
                <c:pt idx="30">
                  <c:v>2.9654552775681431</c:v>
                </c:pt>
                <c:pt idx="31">
                  <c:v>2.9654552775681431</c:v>
                </c:pt>
                <c:pt idx="32">
                  <c:v>2.9654552775681431</c:v>
                </c:pt>
                <c:pt idx="33">
                  <c:v>2.9654552775681431</c:v>
                </c:pt>
                <c:pt idx="34">
                  <c:v>2.9654552775681431</c:v>
                </c:pt>
                <c:pt idx="35">
                  <c:v>2.9654552775681431</c:v>
                </c:pt>
                <c:pt idx="36">
                  <c:v>2.9654552775681431</c:v>
                </c:pt>
                <c:pt idx="37">
                  <c:v>2.9654552775681431</c:v>
                </c:pt>
                <c:pt idx="38">
                  <c:v>2.9654552775681431</c:v>
                </c:pt>
                <c:pt idx="39">
                  <c:v>2.9654552775681431</c:v>
                </c:pt>
                <c:pt idx="40">
                  <c:v>2.9654552775681431</c:v>
                </c:pt>
                <c:pt idx="41">
                  <c:v>2.9654552775681431</c:v>
                </c:pt>
                <c:pt idx="42">
                  <c:v>2.9654552775681431</c:v>
                </c:pt>
                <c:pt idx="43">
                  <c:v>2.9654552775681431</c:v>
                </c:pt>
                <c:pt idx="44">
                  <c:v>2.9654552775681431</c:v>
                </c:pt>
                <c:pt idx="45">
                  <c:v>2.9654552775681431</c:v>
                </c:pt>
                <c:pt idx="46">
                  <c:v>2.9654552775681431</c:v>
                </c:pt>
                <c:pt idx="47">
                  <c:v>2.9654552775681431</c:v>
                </c:pt>
                <c:pt idx="48">
                  <c:v>2.9654552775681431</c:v>
                </c:pt>
                <c:pt idx="49">
                  <c:v>2.9654552775681431</c:v>
                </c:pt>
                <c:pt idx="50">
                  <c:v>2.9654552775681431</c:v>
                </c:pt>
                <c:pt idx="51">
                  <c:v>2.9654552775681431</c:v>
                </c:pt>
                <c:pt idx="52">
                  <c:v>2.9654552775681431</c:v>
                </c:pt>
                <c:pt idx="53">
                  <c:v>2.9654552775681431</c:v>
                </c:pt>
                <c:pt idx="54">
                  <c:v>2.9654552775681431</c:v>
                </c:pt>
                <c:pt idx="55">
                  <c:v>2.9654552775681431</c:v>
                </c:pt>
                <c:pt idx="56">
                  <c:v>2.9654552775681431</c:v>
                </c:pt>
                <c:pt idx="57">
                  <c:v>2.9654552775681431</c:v>
                </c:pt>
                <c:pt idx="58">
                  <c:v>2.9654552775681431</c:v>
                </c:pt>
                <c:pt idx="59">
                  <c:v>2.9654552775681431</c:v>
                </c:pt>
              </c:numCache>
            </c:numRef>
          </c:val>
        </c:ser>
        <c:ser>
          <c:idx val="9"/>
          <c:order val="9"/>
          <c:tx>
            <c:strRef>
              <c:f>Calcs!$X$6</c:f>
              <c:strCache>
                <c:ptCount val="1"/>
                <c:pt idx="0">
                  <c:v>Plu3SigmaLine</c:v>
                </c:pt>
              </c:strCache>
            </c:strRef>
          </c:tx>
          <c:spPr>
            <a:ln w="25400">
              <a:solidFill>
                <a:schemeClr val="tx1"/>
              </a:solidFill>
              <a:prstDash val="dash"/>
            </a:ln>
          </c:spPr>
          <c:marker>
            <c:symbol val="none"/>
          </c:marker>
          <c:dLbls>
            <c:dLbl>
              <c:idx val="2"/>
              <c:layout>
                <c:manualLayout>
                  <c:x val="0.81842088388250711"/>
                  <c:y val="0"/>
                </c:manualLayout>
              </c:layout>
              <c:tx>
                <c:rich>
                  <a:bodyPr/>
                  <a:lstStyle/>
                  <a:p>
                    <a:r>
                      <a:rPr lang="en-US" sz="800" b="1">
                        <a:solidFill>
                          <a:sysClr val="windowText" lastClr="000000"/>
                        </a:solidFill>
                      </a:rPr>
                      <a:t>U</a:t>
                    </a:r>
                    <a:r>
                      <a:rPr lang="en-US" b="1"/>
                      <a:t>CL</a:t>
                    </a:r>
                    <a:endParaRPr lang="en-US"/>
                  </a:p>
                </c:rich>
              </c:tx>
              <c:dLblPos val="r"/>
              <c:showVal val="1"/>
            </c:dLbl>
            <c:dLbl>
              <c:idx val="59"/>
              <c:delete val="1"/>
            </c:dLbl>
            <c:delete val="1"/>
            <c:spPr>
              <a:solidFill>
                <a:schemeClr val="bg1"/>
              </a:solidFill>
            </c:spPr>
            <c:txPr>
              <a:bodyPr/>
              <a:lstStyle/>
              <a:p>
                <a:pPr>
                  <a:defRPr sz="800">
                    <a:solidFill>
                      <a:sysClr val="windowText" lastClr="000000"/>
                    </a:solidFill>
                  </a:defRPr>
                </a:pPr>
                <a:endParaRPr lang="en-US"/>
              </a:p>
            </c:txPr>
            <c:dLblPos val="ctr"/>
          </c:dLbls>
          <c:cat>
            <c:strRef>
              <c:f>Calcs!$N$7:$N$66</c:f>
              <c:strCache>
                <c:ptCount val="60"/>
                <c:pt idx="0">
                  <c:v>J-13</c:v>
                </c:pt>
                <c:pt idx="1">
                  <c:v>F</c:v>
                </c:pt>
                <c:pt idx="2">
                  <c:v>M</c:v>
                </c:pt>
                <c:pt idx="3">
                  <c:v>A</c:v>
                </c:pt>
                <c:pt idx="4">
                  <c:v>M</c:v>
                </c:pt>
                <c:pt idx="5">
                  <c:v>J</c:v>
                </c:pt>
                <c:pt idx="6">
                  <c:v>J</c:v>
                </c:pt>
                <c:pt idx="7">
                  <c:v>A</c:v>
                </c:pt>
                <c:pt idx="8">
                  <c:v>S</c:v>
                </c:pt>
                <c:pt idx="9">
                  <c:v>O</c:v>
                </c:pt>
                <c:pt idx="10">
                  <c:v>N</c:v>
                </c:pt>
                <c:pt idx="11">
                  <c:v>D</c:v>
                </c:pt>
                <c:pt idx="12">
                  <c:v>J-14</c:v>
                </c:pt>
                <c:pt idx="13">
                  <c:v>F</c:v>
                </c:pt>
                <c:pt idx="14">
                  <c:v>M</c:v>
                </c:pt>
                <c:pt idx="15">
                  <c:v>A</c:v>
                </c:pt>
                <c:pt idx="16">
                  <c:v>M</c:v>
                </c:pt>
                <c:pt idx="17">
                  <c:v>J</c:v>
                </c:pt>
                <c:pt idx="18">
                  <c:v>J</c:v>
                </c:pt>
                <c:pt idx="19">
                  <c:v>A</c:v>
                </c:pt>
                <c:pt idx="20">
                  <c:v>S</c:v>
                </c:pt>
                <c:pt idx="21">
                  <c:v>O</c:v>
                </c:pt>
                <c:pt idx="22">
                  <c:v>N</c:v>
                </c:pt>
                <c:pt idx="23">
                  <c:v>D</c:v>
                </c:pt>
                <c:pt idx="24">
                  <c:v>J-15</c:v>
                </c:pt>
                <c:pt idx="25">
                  <c:v>F</c:v>
                </c:pt>
                <c:pt idx="26">
                  <c:v>M</c:v>
                </c:pt>
                <c:pt idx="27">
                  <c:v>A</c:v>
                </c:pt>
                <c:pt idx="28">
                  <c:v>M</c:v>
                </c:pt>
                <c:pt idx="29">
                  <c:v>J</c:v>
                </c:pt>
                <c:pt idx="30">
                  <c:v>J</c:v>
                </c:pt>
                <c:pt idx="31">
                  <c:v>A</c:v>
                </c:pt>
                <c:pt idx="32">
                  <c:v>S</c:v>
                </c:pt>
                <c:pt idx="33">
                  <c:v>O</c:v>
                </c:pt>
                <c:pt idx="34">
                  <c:v>N</c:v>
                </c:pt>
                <c:pt idx="35">
                  <c:v>D</c:v>
                </c:pt>
                <c:pt idx="36">
                  <c:v>J-16</c:v>
                </c:pt>
                <c:pt idx="37">
                  <c:v>F</c:v>
                </c:pt>
                <c:pt idx="38">
                  <c:v>M</c:v>
                </c:pt>
                <c:pt idx="39">
                  <c:v>A</c:v>
                </c:pt>
                <c:pt idx="40">
                  <c:v>M</c:v>
                </c:pt>
                <c:pt idx="41">
                  <c:v>J</c:v>
                </c:pt>
                <c:pt idx="42">
                  <c:v>J</c:v>
                </c:pt>
                <c:pt idx="43">
                  <c:v>A</c:v>
                </c:pt>
                <c:pt idx="44">
                  <c:v>S</c:v>
                </c:pt>
                <c:pt idx="45">
                  <c:v>O</c:v>
                </c:pt>
                <c:pt idx="46">
                  <c:v>N</c:v>
                </c:pt>
                <c:pt idx="47">
                  <c:v>D</c:v>
                </c:pt>
                <c:pt idx="48">
                  <c:v>J-17</c:v>
                </c:pt>
                <c:pt idx="49">
                  <c:v>F</c:v>
                </c:pt>
                <c:pt idx="50">
                  <c:v>M</c:v>
                </c:pt>
                <c:pt idx="51">
                  <c:v>A</c:v>
                </c:pt>
                <c:pt idx="52">
                  <c:v>M</c:v>
                </c:pt>
                <c:pt idx="53">
                  <c:v>J</c:v>
                </c:pt>
                <c:pt idx="54">
                  <c:v>J</c:v>
                </c:pt>
                <c:pt idx="55">
                  <c:v>A</c:v>
                </c:pt>
                <c:pt idx="56">
                  <c:v>S</c:v>
                </c:pt>
                <c:pt idx="57">
                  <c:v>O</c:v>
                </c:pt>
                <c:pt idx="58">
                  <c:v>N</c:v>
                </c:pt>
                <c:pt idx="59">
                  <c:v>D</c:v>
                </c:pt>
              </c:strCache>
            </c:strRef>
          </c:cat>
          <c:val>
            <c:numRef>
              <c:f>Calcs!$X$7:$X$66</c:f>
              <c:numCache>
                <c:formatCode>0.0</c:formatCode>
                <c:ptCount val="60"/>
                <c:pt idx="0">
                  <c:v>25.66787805576519</c:v>
                </c:pt>
                <c:pt idx="1">
                  <c:v>25.66787805576519</c:v>
                </c:pt>
                <c:pt idx="2">
                  <c:v>25.66787805576519</c:v>
                </c:pt>
                <c:pt idx="3">
                  <c:v>25.66787805576519</c:v>
                </c:pt>
                <c:pt idx="4">
                  <c:v>25.66787805576519</c:v>
                </c:pt>
                <c:pt idx="5">
                  <c:v>25.66787805576519</c:v>
                </c:pt>
                <c:pt idx="6">
                  <c:v>25.66787805576519</c:v>
                </c:pt>
                <c:pt idx="7">
                  <c:v>25.66787805576519</c:v>
                </c:pt>
                <c:pt idx="8">
                  <c:v>25.66787805576519</c:v>
                </c:pt>
                <c:pt idx="9">
                  <c:v>25.66787805576519</c:v>
                </c:pt>
                <c:pt idx="10">
                  <c:v>25.66787805576519</c:v>
                </c:pt>
                <c:pt idx="11">
                  <c:v>25.66787805576519</c:v>
                </c:pt>
                <c:pt idx="12">
                  <c:v>25.66787805576519</c:v>
                </c:pt>
                <c:pt idx="13">
                  <c:v>25.66787805576519</c:v>
                </c:pt>
                <c:pt idx="14">
                  <c:v>25.66787805576519</c:v>
                </c:pt>
                <c:pt idx="15">
                  <c:v>25.66787805576519</c:v>
                </c:pt>
                <c:pt idx="16">
                  <c:v>25.66787805576519</c:v>
                </c:pt>
                <c:pt idx="17">
                  <c:v>25.66787805576519</c:v>
                </c:pt>
                <c:pt idx="18">
                  <c:v>25.66787805576519</c:v>
                </c:pt>
                <c:pt idx="19">
                  <c:v>25.66787805576519</c:v>
                </c:pt>
                <c:pt idx="20">
                  <c:v>25.66787805576519</c:v>
                </c:pt>
                <c:pt idx="21">
                  <c:v>25.66787805576519</c:v>
                </c:pt>
                <c:pt idx="22">
                  <c:v>25.66787805576519</c:v>
                </c:pt>
                <c:pt idx="23">
                  <c:v>25.66787805576519</c:v>
                </c:pt>
                <c:pt idx="24">
                  <c:v>25.66787805576519</c:v>
                </c:pt>
                <c:pt idx="25">
                  <c:v>25.66787805576519</c:v>
                </c:pt>
                <c:pt idx="26">
                  <c:v>25.66787805576519</c:v>
                </c:pt>
                <c:pt idx="27">
                  <c:v>25.66787805576519</c:v>
                </c:pt>
                <c:pt idx="28">
                  <c:v>25.66787805576519</c:v>
                </c:pt>
                <c:pt idx="29">
                  <c:v>25.66787805576519</c:v>
                </c:pt>
                <c:pt idx="30">
                  <c:v>25.66787805576519</c:v>
                </c:pt>
                <c:pt idx="31">
                  <c:v>25.66787805576519</c:v>
                </c:pt>
                <c:pt idx="32">
                  <c:v>25.66787805576519</c:v>
                </c:pt>
                <c:pt idx="33">
                  <c:v>25.66787805576519</c:v>
                </c:pt>
                <c:pt idx="34">
                  <c:v>25.66787805576519</c:v>
                </c:pt>
                <c:pt idx="35">
                  <c:v>25.66787805576519</c:v>
                </c:pt>
                <c:pt idx="36">
                  <c:v>25.66787805576519</c:v>
                </c:pt>
                <c:pt idx="37">
                  <c:v>25.66787805576519</c:v>
                </c:pt>
                <c:pt idx="38">
                  <c:v>25.66787805576519</c:v>
                </c:pt>
                <c:pt idx="39">
                  <c:v>25.66787805576519</c:v>
                </c:pt>
                <c:pt idx="40">
                  <c:v>25.66787805576519</c:v>
                </c:pt>
                <c:pt idx="41">
                  <c:v>25.66787805576519</c:v>
                </c:pt>
                <c:pt idx="42">
                  <c:v>25.66787805576519</c:v>
                </c:pt>
                <c:pt idx="43">
                  <c:v>25.66787805576519</c:v>
                </c:pt>
                <c:pt idx="44">
                  <c:v>25.66787805576519</c:v>
                </c:pt>
                <c:pt idx="45">
                  <c:v>25.66787805576519</c:v>
                </c:pt>
                <c:pt idx="46">
                  <c:v>25.66787805576519</c:v>
                </c:pt>
                <c:pt idx="47">
                  <c:v>25.66787805576519</c:v>
                </c:pt>
                <c:pt idx="48">
                  <c:v>25.66787805576519</c:v>
                </c:pt>
                <c:pt idx="49">
                  <c:v>25.66787805576519</c:v>
                </c:pt>
                <c:pt idx="50">
                  <c:v>25.66787805576519</c:v>
                </c:pt>
                <c:pt idx="51">
                  <c:v>25.66787805576519</c:v>
                </c:pt>
                <c:pt idx="52">
                  <c:v>25.66787805576519</c:v>
                </c:pt>
                <c:pt idx="53">
                  <c:v>25.66787805576519</c:v>
                </c:pt>
                <c:pt idx="54">
                  <c:v>25.66787805576519</c:v>
                </c:pt>
                <c:pt idx="55">
                  <c:v>25.66787805576519</c:v>
                </c:pt>
                <c:pt idx="56">
                  <c:v>25.66787805576519</c:v>
                </c:pt>
                <c:pt idx="57">
                  <c:v>25.66787805576519</c:v>
                </c:pt>
                <c:pt idx="58">
                  <c:v>25.66787805576519</c:v>
                </c:pt>
                <c:pt idx="59">
                  <c:v>25.66787805576519</c:v>
                </c:pt>
              </c:numCache>
            </c:numRef>
          </c:val>
        </c:ser>
        <c:ser>
          <c:idx val="10"/>
          <c:order val="10"/>
          <c:tx>
            <c:strRef>
              <c:f>Calcs!$Y$6</c:f>
              <c:strCache>
                <c:ptCount val="1"/>
                <c:pt idx="0">
                  <c:v>Target</c:v>
                </c:pt>
              </c:strCache>
            </c:strRef>
          </c:tx>
          <c:spPr>
            <a:ln w="22225">
              <a:solidFill>
                <a:srgbClr val="08B2DF"/>
              </a:solidFill>
            </a:ln>
          </c:spPr>
          <c:marker>
            <c:symbol val="none"/>
          </c:marker>
          <c:dLbls>
            <c:dLbl>
              <c:idx val="0"/>
              <c:layout>
                <c:manualLayout>
                  <c:x val="0.83450539146741676"/>
                  <c:y val="0"/>
                </c:manualLayout>
              </c:layout>
              <c:tx>
                <c:rich>
                  <a:bodyPr/>
                  <a:lstStyle/>
                  <a:p>
                    <a:pPr>
                      <a:defRPr sz="800">
                        <a:solidFill>
                          <a:srgbClr val="08B2DF"/>
                        </a:solidFill>
                      </a:defRPr>
                    </a:pPr>
                    <a:r>
                      <a:rPr lang="en-US" sz="800">
                        <a:solidFill>
                          <a:srgbClr val="08B2DF"/>
                        </a:solidFill>
                      </a:rPr>
                      <a:t>T</a:t>
                    </a:r>
                    <a:r>
                      <a:rPr lang="en-US" sz="800"/>
                      <a:t>arget</a:t>
                    </a:r>
                  </a:p>
                </c:rich>
              </c:tx>
              <c:spPr>
                <a:solidFill>
                  <a:schemeClr val="bg1"/>
                </a:solidFill>
              </c:spPr>
              <c:showVal val="1"/>
            </c:dLbl>
            <c:delete val="1"/>
            <c:txPr>
              <a:bodyPr/>
              <a:lstStyle/>
              <a:p>
                <a:pPr>
                  <a:defRPr>
                    <a:solidFill>
                      <a:srgbClr val="08B2DF"/>
                    </a:solidFill>
                  </a:defRPr>
                </a:pPr>
                <a:endParaRPr lang="en-US"/>
              </a:p>
            </c:txPr>
          </c:dLbls>
          <c:cat>
            <c:strRef>
              <c:f>Calcs!$N$7:$N$66</c:f>
              <c:strCache>
                <c:ptCount val="60"/>
                <c:pt idx="0">
                  <c:v>J-13</c:v>
                </c:pt>
                <c:pt idx="1">
                  <c:v>F</c:v>
                </c:pt>
                <c:pt idx="2">
                  <c:v>M</c:v>
                </c:pt>
                <c:pt idx="3">
                  <c:v>A</c:v>
                </c:pt>
                <c:pt idx="4">
                  <c:v>M</c:v>
                </c:pt>
                <c:pt idx="5">
                  <c:v>J</c:v>
                </c:pt>
                <c:pt idx="6">
                  <c:v>J</c:v>
                </c:pt>
                <c:pt idx="7">
                  <c:v>A</c:v>
                </c:pt>
                <c:pt idx="8">
                  <c:v>S</c:v>
                </c:pt>
                <c:pt idx="9">
                  <c:v>O</c:v>
                </c:pt>
                <c:pt idx="10">
                  <c:v>N</c:v>
                </c:pt>
                <c:pt idx="11">
                  <c:v>D</c:v>
                </c:pt>
                <c:pt idx="12">
                  <c:v>J-14</c:v>
                </c:pt>
                <c:pt idx="13">
                  <c:v>F</c:v>
                </c:pt>
                <c:pt idx="14">
                  <c:v>M</c:v>
                </c:pt>
                <c:pt idx="15">
                  <c:v>A</c:v>
                </c:pt>
                <c:pt idx="16">
                  <c:v>M</c:v>
                </c:pt>
                <c:pt idx="17">
                  <c:v>J</c:v>
                </c:pt>
                <c:pt idx="18">
                  <c:v>J</c:v>
                </c:pt>
                <c:pt idx="19">
                  <c:v>A</c:v>
                </c:pt>
                <c:pt idx="20">
                  <c:v>S</c:v>
                </c:pt>
                <c:pt idx="21">
                  <c:v>O</c:v>
                </c:pt>
                <c:pt idx="22">
                  <c:v>N</c:v>
                </c:pt>
                <c:pt idx="23">
                  <c:v>D</c:v>
                </c:pt>
                <c:pt idx="24">
                  <c:v>J-15</c:v>
                </c:pt>
                <c:pt idx="25">
                  <c:v>F</c:v>
                </c:pt>
                <c:pt idx="26">
                  <c:v>M</c:v>
                </c:pt>
                <c:pt idx="27">
                  <c:v>A</c:v>
                </c:pt>
                <c:pt idx="28">
                  <c:v>M</c:v>
                </c:pt>
                <c:pt idx="29">
                  <c:v>J</c:v>
                </c:pt>
                <c:pt idx="30">
                  <c:v>J</c:v>
                </c:pt>
                <c:pt idx="31">
                  <c:v>A</c:v>
                </c:pt>
                <c:pt idx="32">
                  <c:v>S</c:v>
                </c:pt>
                <c:pt idx="33">
                  <c:v>O</c:v>
                </c:pt>
                <c:pt idx="34">
                  <c:v>N</c:v>
                </c:pt>
                <c:pt idx="35">
                  <c:v>D</c:v>
                </c:pt>
                <c:pt idx="36">
                  <c:v>J-16</c:v>
                </c:pt>
                <c:pt idx="37">
                  <c:v>F</c:v>
                </c:pt>
                <c:pt idx="38">
                  <c:v>M</c:v>
                </c:pt>
                <c:pt idx="39">
                  <c:v>A</c:v>
                </c:pt>
                <c:pt idx="40">
                  <c:v>M</c:v>
                </c:pt>
                <c:pt idx="41">
                  <c:v>J</c:v>
                </c:pt>
                <c:pt idx="42">
                  <c:v>J</c:v>
                </c:pt>
                <c:pt idx="43">
                  <c:v>A</c:v>
                </c:pt>
                <c:pt idx="44">
                  <c:v>S</c:v>
                </c:pt>
                <c:pt idx="45">
                  <c:v>O</c:v>
                </c:pt>
                <c:pt idx="46">
                  <c:v>N</c:v>
                </c:pt>
                <c:pt idx="47">
                  <c:v>D</c:v>
                </c:pt>
                <c:pt idx="48">
                  <c:v>J-17</c:v>
                </c:pt>
                <c:pt idx="49">
                  <c:v>F</c:v>
                </c:pt>
                <c:pt idx="50">
                  <c:v>M</c:v>
                </c:pt>
                <c:pt idx="51">
                  <c:v>A</c:v>
                </c:pt>
                <c:pt idx="52">
                  <c:v>M</c:v>
                </c:pt>
                <c:pt idx="53">
                  <c:v>J</c:v>
                </c:pt>
                <c:pt idx="54">
                  <c:v>J</c:v>
                </c:pt>
                <c:pt idx="55">
                  <c:v>A</c:v>
                </c:pt>
                <c:pt idx="56">
                  <c:v>S</c:v>
                </c:pt>
                <c:pt idx="57">
                  <c:v>O</c:v>
                </c:pt>
                <c:pt idx="58">
                  <c:v>N</c:v>
                </c:pt>
                <c:pt idx="59">
                  <c:v>D</c:v>
                </c:pt>
              </c:strCache>
            </c:strRef>
          </c:cat>
          <c:val>
            <c:numRef>
              <c:f>Calcs!$Y$7:$Y$66</c:f>
              <c:numCache>
                <c:formatCode>General</c:formatCode>
                <c:ptCount val="60"/>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pt idx="25">
                  <c:v>8</c:v>
                </c:pt>
                <c:pt idx="26">
                  <c:v>8</c:v>
                </c:pt>
                <c:pt idx="27">
                  <c:v>8</c:v>
                </c:pt>
                <c:pt idx="28">
                  <c:v>8</c:v>
                </c:pt>
                <c:pt idx="29">
                  <c:v>8</c:v>
                </c:pt>
                <c:pt idx="30">
                  <c:v>8</c:v>
                </c:pt>
                <c:pt idx="31">
                  <c:v>8</c:v>
                </c:pt>
                <c:pt idx="32">
                  <c:v>8</c:v>
                </c:pt>
                <c:pt idx="33">
                  <c:v>8</c:v>
                </c:pt>
                <c:pt idx="34">
                  <c:v>8</c:v>
                </c:pt>
                <c:pt idx="35">
                  <c:v>8</c:v>
                </c:pt>
                <c:pt idx="36">
                  <c:v>8</c:v>
                </c:pt>
                <c:pt idx="37">
                  <c:v>8</c:v>
                </c:pt>
                <c:pt idx="38">
                  <c:v>8</c:v>
                </c:pt>
                <c:pt idx="39">
                  <c:v>8</c:v>
                </c:pt>
                <c:pt idx="40">
                  <c:v>8</c:v>
                </c:pt>
                <c:pt idx="41">
                  <c:v>8</c:v>
                </c:pt>
                <c:pt idx="42">
                  <c:v>8</c:v>
                </c:pt>
                <c:pt idx="43">
                  <c:v>8</c:v>
                </c:pt>
                <c:pt idx="44">
                  <c:v>8</c:v>
                </c:pt>
                <c:pt idx="45">
                  <c:v>8</c:v>
                </c:pt>
                <c:pt idx="46">
                  <c:v>8</c:v>
                </c:pt>
                <c:pt idx="47">
                  <c:v>8</c:v>
                </c:pt>
                <c:pt idx="48">
                  <c:v>8</c:v>
                </c:pt>
                <c:pt idx="49">
                  <c:v>8</c:v>
                </c:pt>
                <c:pt idx="50">
                  <c:v>8</c:v>
                </c:pt>
                <c:pt idx="51">
                  <c:v>8</c:v>
                </c:pt>
                <c:pt idx="52">
                  <c:v>8</c:v>
                </c:pt>
                <c:pt idx="53">
                  <c:v>8</c:v>
                </c:pt>
                <c:pt idx="54">
                  <c:v>8</c:v>
                </c:pt>
                <c:pt idx="55">
                  <c:v>8</c:v>
                </c:pt>
                <c:pt idx="56">
                  <c:v>8</c:v>
                </c:pt>
                <c:pt idx="57">
                  <c:v>8</c:v>
                </c:pt>
                <c:pt idx="58">
                  <c:v>8</c:v>
                </c:pt>
                <c:pt idx="59">
                  <c:v>8</c:v>
                </c:pt>
              </c:numCache>
            </c:numRef>
          </c:val>
        </c:ser>
        <c:ser>
          <c:idx val="11"/>
          <c:order val="11"/>
          <c:tx>
            <c:strRef>
              <c:f>Calcs!$Z$6</c:f>
              <c:strCache>
                <c:ptCount val="1"/>
                <c:pt idx="0">
                  <c:v>Highlight Data Point</c:v>
                </c:pt>
              </c:strCache>
            </c:strRef>
          </c:tx>
          <c:spPr>
            <a:ln>
              <a:noFill/>
            </a:ln>
          </c:spPr>
          <c:marker>
            <c:symbol val="circle"/>
            <c:size val="9"/>
            <c:spPr>
              <a:noFill/>
              <a:ln w="15875">
                <a:solidFill>
                  <a:srgbClr val="CC0066"/>
                </a:solidFill>
              </a:ln>
            </c:spPr>
          </c:marker>
          <c:cat>
            <c:strRef>
              <c:f>Calcs!$N$7:$N$66</c:f>
              <c:strCache>
                <c:ptCount val="60"/>
                <c:pt idx="0">
                  <c:v>J-13</c:v>
                </c:pt>
                <c:pt idx="1">
                  <c:v>F</c:v>
                </c:pt>
                <c:pt idx="2">
                  <c:v>M</c:v>
                </c:pt>
                <c:pt idx="3">
                  <c:v>A</c:v>
                </c:pt>
                <c:pt idx="4">
                  <c:v>M</c:v>
                </c:pt>
                <c:pt idx="5">
                  <c:v>J</c:v>
                </c:pt>
                <c:pt idx="6">
                  <c:v>J</c:v>
                </c:pt>
                <c:pt idx="7">
                  <c:v>A</c:v>
                </c:pt>
                <c:pt idx="8">
                  <c:v>S</c:v>
                </c:pt>
                <c:pt idx="9">
                  <c:v>O</c:v>
                </c:pt>
                <c:pt idx="10">
                  <c:v>N</c:v>
                </c:pt>
                <c:pt idx="11">
                  <c:v>D</c:v>
                </c:pt>
                <c:pt idx="12">
                  <c:v>J-14</c:v>
                </c:pt>
                <c:pt idx="13">
                  <c:v>F</c:v>
                </c:pt>
                <c:pt idx="14">
                  <c:v>M</c:v>
                </c:pt>
                <c:pt idx="15">
                  <c:v>A</c:v>
                </c:pt>
                <c:pt idx="16">
                  <c:v>M</c:v>
                </c:pt>
                <c:pt idx="17">
                  <c:v>J</c:v>
                </c:pt>
                <c:pt idx="18">
                  <c:v>J</c:v>
                </c:pt>
                <c:pt idx="19">
                  <c:v>A</c:v>
                </c:pt>
                <c:pt idx="20">
                  <c:v>S</c:v>
                </c:pt>
                <c:pt idx="21">
                  <c:v>O</c:v>
                </c:pt>
                <c:pt idx="22">
                  <c:v>N</c:v>
                </c:pt>
                <c:pt idx="23">
                  <c:v>D</c:v>
                </c:pt>
                <c:pt idx="24">
                  <c:v>J-15</c:v>
                </c:pt>
                <c:pt idx="25">
                  <c:v>F</c:v>
                </c:pt>
                <c:pt idx="26">
                  <c:v>M</c:v>
                </c:pt>
                <c:pt idx="27">
                  <c:v>A</c:v>
                </c:pt>
                <c:pt idx="28">
                  <c:v>M</c:v>
                </c:pt>
                <c:pt idx="29">
                  <c:v>J</c:v>
                </c:pt>
                <c:pt idx="30">
                  <c:v>J</c:v>
                </c:pt>
                <c:pt idx="31">
                  <c:v>A</c:v>
                </c:pt>
                <c:pt idx="32">
                  <c:v>S</c:v>
                </c:pt>
                <c:pt idx="33">
                  <c:v>O</c:v>
                </c:pt>
                <c:pt idx="34">
                  <c:v>N</c:v>
                </c:pt>
                <c:pt idx="35">
                  <c:v>D</c:v>
                </c:pt>
                <c:pt idx="36">
                  <c:v>J-16</c:v>
                </c:pt>
                <c:pt idx="37">
                  <c:v>F</c:v>
                </c:pt>
                <c:pt idx="38">
                  <c:v>M</c:v>
                </c:pt>
                <c:pt idx="39">
                  <c:v>A</c:v>
                </c:pt>
                <c:pt idx="40">
                  <c:v>M</c:v>
                </c:pt>
                <c:pt idx="41">
                  <c:v>J</c:v>
                </c:pt>
                <c:pt idx="42">
                  <c:v>J</c:v>
                </c:pt>
                <c:pt idx="43">
                  <c:v>A</c:v>
                </c:pt>
                <c:pt idx="44">
                  <c:v>S</c:v>
                </c:pt>
                <c:pt idx="45">
                  <c:v>O</c:v>
                </c:pt>
                <c:pt idx="46">
                  <c:v>N</c:v>
                </c:pt>
                <c:pt idx="47">
                  <c:v>D</c:v>
                </c:pt>
                <c:pt idx="48">
                  <c:v>J-17</c:v>
                </c:pt>
                <c:pt idx="49">
                  <c:v>F</c:v>
                </c:pt>
                <c:pt idx="50">
                  <c:v>M</c:v>
                </c:pt>
                <c:pt idx="51">
                  <c:v>A</c:v>
                </c:pt>
                <c:pt idx="52">
                  <c:v>M</c:v>
                </c:pt>
                <c:pt idx="53">
                  <c:v>J</c:v>
                </c:pt>
                <c:pt idx="54">
                  <c:v>J</c:v>
                </c:pt>
                <c:pt idx="55">
                  <c:v>A</c:v>
                </c:pt>
                <c:pt idx="56">
                  <c:v>S</c:v>
                </c:pt>
                <c:pt idx="57">
                  <c:v>O</c:v>
                </c:pt>
                <c:pt idx="58">
                  <c:v>N</c:v>
                </c:pt>
                <c:pt idx="59">
                  <c:v>D</c:v>
                </c:pt>
              </c:strCache>
            </c:strRef>
          </c:cat>
          <c:val>
            <c:numRef>
              <c:f>Calcs!$Z$7:$Z$66</c:f>
              <c:numCache>
                <c:formatCode>General</c:formatCode>
                <c:ptCount val="6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27</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val>
        </c:ser>
        <c:marker val="1"/>
        <c:axId val="189469056"/>
        <c:axId val="189471360"/>
      </c:lineChart>
      <c:catAx>
        <c:axId val="189469056"/>
        <c:scaling>
          <c:orientation val="minMax"/>
        </c:scaling>
        <c:axPos val="b"/>
        <c:title>
          <c:tx>
            <c:rich>
              <a:bodyPr/>
              <a:lstStyle/>
              <a:p>
                <a:pPr>
                  <a:defRPr/>
                </a:pPr>
                <a:r>
                  <a:rPr lang="en-US"/>
                  <a:t>Month</a:t>
                </a:r>
              </a:p>
            </c:rich>
          </c:tx>
          <c:layout>
            <c:manualLayout>
              <c:xMode val="edge"/>
              <c:yMode val="edge"/>
              <c:x val="0.42165766345395572"/>
              <c:y val="0.91457199879354933"/>
            </c:manualLayout>
          </c:layout>
        </c:title>
        <c:tickLblPos val="nextTo"/>
        <c:txPr>
          <a:bodyPr rot="-5400000" vert="horz"/>
          <a:lstStyle/>
          <a:p>
            <a:pPr>
              <a:defRPr sz="700"/>
            </a:pPr>
            <a:endParaRPr lang="en-US"/>
          </a:p>
        </c:txPr>
        <c:crossAx val="189471360"/>
        <c:crosses val="autoZero"/>
        <c:auto val="1"/>
        <c:lblAlgn val="ctr"/>
        <c:lblOffset val="100"/>
      </c:catAx>
      <c:valAx>
        <c:axId val="189471360"/>
        <c:scaling>
          <c:orientation val="minMax"/>
        </c:scaling>
        <c:axPos val="l"/>
        <c:title>
          <c:tx>
            <c:strRef>
              <c:f>'C Chart'!$U$31:$X$31</c:f>
              <c:strCache>
                <c:ptCount val="1"/>
                <c:pt idx="0">
                  <c:v>No. of Falls</c:v>
                </c:pt>
              </c:strCache>
            </c:strRef>
          </c:tx>
          <c:layout/>
          <c:txPr>
            <a:bodyPr rot="-5400000" vert="horz"/>
            <a:lstStyle/>
            <a:p>
              <a:pPr>
                <a:defRPr/>
              </a:pPr>
              <a:endParaRPr lang="en-US"/>
            </a:p>
          </c:txPr>
        </c:title>
        <c:numFmt formatCode="0" sourceLinked="0"/>
        <c:tickLblPos val="nextTo"/>
        <c:txPr>
          <a:bodyPr/>
          <a:lstStyle/>
          <a:p>
            <a:pPr>
              <a:defRPr sz="800"/>
            </a:pPr>
            <a:endParaRPr lang="en-US"/>
          </a:p>
        </c:txPr>
        <c:crossAx val="189469056"/>
        <c:crosses val="autoZero"/>
        <c:crossBetween val="between"/>
      </c:valAx>
    </c:plotArea>
    <c:plotVisOnly val="1"/>
    <c:dispBlanksAs val="zero"/>
  </c:chart>
  <c:spPr>
    <a:ln>
      <a:noFill/>
    </a:ln>
  </c:spPr>
  <c:printSettings>
    <c:headerFooter/>
    <c:pageMargins b="0.75000000000000022" l="0.25" r="0.25" t="0.75000000000000022"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0</xdr:row>
      <xdr:rowOff>71082</xdr:rowOff>
    </xdr:from>
    <xdr:to>
      <xdr:col>8</xdr:col>
      <xdr:colOff>0</xdr:colOff>
      <xdr:row>3</xdr:row>
      <xdr:rowOff>2562</xdr:rowOff>
    </xdr:to>
    <xdr:pic>
      <xdr:nvPicPr>
        <xdr:cNvPr id="3" name="Picture 2" descr="MIT logo.jpg"/>
        <xdr:cNvPicPr>
          <a:picLocks noChangeAspect="1"/>
        </xdr:cNvPicPr>
      </xdr:nvPicPr>
      <xdr:blipFill>
        <a:blip xmlns:r="http://schemas.openxmlformats.org/officeDocument/2006/relationships" r:embed="rId1" cstate="print"/>
        <a:stretch>
          <a:fillRect/>
        </a:stretch>
      </xdr:blipFill>
      <xdr:spPr>
        <a:xfrm>
          <a:off x="76201" y="71082"/>
          <a:ext cx="2266949" cy="502980"/>
        </a:xfrm>
        <a:prstGeom prst="rect">
          <a:avLst/>
        </a:prstGeom>
      </xdr:spPr>
    </xdr:pic>
    <xdr:clientData/>
  </xdr:twoCellAnchor>
  <xdr:twoCellAnchor editAs="oneCell">
    <xdr:from>
      <xdr:col>8</xdr:col>
      <xdr:colOff>28574</xdr:colOff>
      <xdr:row>0</xdr:row>
      <xdr:rowOff>85725</xdr:rowOff>
    </xdr:from>
    <xdr:to>
      <xdr:col>16</xdr:col>
      <xdr:colOff>302299</xdr:colOff>
      <xdr:row>2</xdr:row>
      <xdr:rowOff>171450</xdr:rowOff>
    </xdr:to>
    <xdr:pic>
      <xdr:nvPicPr>
        <xdr:cNvPr id="1030" name="Picture 6" descr="http://www.irishhealth.com/content/image/17921/ps2.jpg"/>
        <xdr:cNvPicPr>
          <a:picLocks noChangeAspect="1" noChangeArrowheads="1"/>
        </xdr:cNvPicPr>
      </xdr:nvPicPr>
      <xdr:blipFill>
        <a:blip xmlns:r="http://schemas.openxmlformats.org/officeDocument/2006/relationships" r:embed="rId2" cstate="print"/>
        <a:srcRect/>
        <a:stretch>
          <a:fillRect/>
        </a:stretch>
      </xdr:blipFill>
      <xdr:spPr bwMode="auto">
        <a:xfrm>
          <a:off x="2371724" y="85725"/>
          <a:ext cx="1178600" cy="466725"/>
        </a:xfrm>
        <a:prstGeom prst="rect">
          <a:avLst/>
        </a:prstGeom>
        <a:noFill/>
      </xdr:spPr>
    </xdr:pic>
    <xdr:clientData/>
  </xdr:twoCellAnchor>
  <xdr:twoCellAnchor>
    <xdr:from>
      <xdr:col>5</xdr:col>
      <xdr:colOff>0</xdr:colOff>
      <xdr:row>26</xdr:row>
      <xdr:rowOff>0</xdr:rowOff>
    </xdr:from>
    <xdr:to>
      <xdr:col>5</xdr:col>
      <xdr:colOff>45719</xdr:colOff>
      <xdr:row>88</xdr:row>
      <xdr:rowOff>76200</xdr:rowOff>
    </xdr:to>
    <xdr:sp macro="" textlink="">
      <xdr:nvSpPr>
        <xdr:cNvPr id="8" name="Right Bracket 7"/>
        <xdr:cNvSpPr/>
      </xdr:nvSpPr>
      <xdr:spPr>
        <a:xfrm>
          <a:off x="1495425" y="4886325"/>
          <a:ext cx="45719" cy="143827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1</xdr:col>
      <xdr:colOff>152400</xdr:colOff>
      <xdr:row>26</xdr:row>
      <xdr:rowOff>0</xdr:rowOff>
    </xdr:from>
    <xdr:to>
      <xdr:col>2</xdr:col>
      <xdr:colOff>0</xdr:colOff>
      <xdr:row>88</xdr:row>
      <xdr:rowOff>76200</xdr:rowOff>
    </xdr:to>
    <xdr:sp macro="" textlink="">
      <xdr:nvSpPr>
        <xdr:cNvPr id="9" name="Left Bracket 8"/>
        <xdr:cNvSpPr/>
      </xdr:nvSpPr>
      <xdr:spPr>
        <a:xfrm>
          <a:off x="209550" y="4886325"/>
          <a:ext cx="47625" cy="143827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9</xdr:col>
      <xdr:colOff>28575</xdr:colOff>
      <xdr:row>26</xdr:row>
      <xdr:rowOff>0</xdr:rowOff>
    </xdr:from>
    <xdr:to>
      <xdr:col>10</xdr:col>
      <xdr:colOff>0</xdr:colOff>
      <xdr:row>88</xdr:row>
      <xdr:rowOff>76200</xdr:rowOff>
    </xdr:to>
    <xdr:sp macro="" textlink="">
      <xdr:nvSpPr>
        <xdr:cNvPr id="6" name="Left Bracket 5"/>
        <xdr:cNvSpPr/>
      </xdr:nvSpPr>
      <xdr:spPr>
        <a:xfrm>
          <a:off x="2552700" y="4886325"/>
          <a:ext cx="47625" cy="143827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17</xdr:col>
      <xdr:colOff>0</xdr:colOff>
      <xdr:row>26</xdr:row>
      <xdr:rowOff>0</xdr:rowOff>
    </xdr:from>
    <xdr:to>
      <xdr:col>17</xdr:col>
      <xdr:colOff>45719</xdr:colOff>
      <xdr:row>88</xdr:row>
      <xdr:rowOff>76200</xdr:rowOff>
    </xdr:to>
    <xdr:sp macro="" textlink="">
      <xdr:nvSpPr>
        <xdr:cNvPr id="7" name="Right Bracket 6"/>
        <xdr:cNvSpPr/>
      </xdr:nvSpPr>
      <xdr:spPr>
        <a:xfrm>
          <a:off x="5153025" y="4886325"/>
          <a:ext cx="45719" cy="143827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8</xdr:col>
      <xdr:colOff>133350</xdr:colOff>
      <xdr:row>3</xdr:row>
      <xdr:rowOff>95249</xdr:rowOff>
    </xdr:from>
    <xdr:to>
      <xdr:col>27</xdr:col>
      <xdr:colOff>419100</xdr:colOff>
      <xdr:row>23</xdr:row>
      <xdr:rowOff>180974</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B89"/>
  <sheetViews>
    <sheetView tabSelected="1" zoomScaleNormal="100" zoomScaleSheetLayoutView="115" workbookViewId="0">
      <selection activeCell="AE7" sqref="AE7"/>
    </sheetView>
  </sheetViews>
  <sheetFormatPr defaultRowHeight="15"/>
  <cols>
    <col min="1" max="1" width="0.85546875" customWidth="1"/>
    <col min="2" max="2" width="3" customWidth="1"/>
    <col min="3" max="3" width="8.85546875" customWidth="1"/>
    <col min="4" max="4" width="0.85546875" customWidth="1"/>
    <col min="5" max="5" width="8.85546875" customWidth="1"/>
    <col min="6" max="6" width="1.140625" customWidth="1"/>
    <col min="7" max="7" width="2.7109375" customWidth="1"/>
    <col min="8" max="8" width="8.85546875" customWidth="1"/>
    <col min="9" max="9" width="2.7109375" customWidth="1"/>
    <col min="10" max="10" width="1.140625" customWidth="1"/>
    <col min="11" max="11" width="8.85546875" hidden="1" customWidth="1"/>
    <col min="12" max="12" width="0.85546875" hidden="1" customWidth="1"/>
    <col min="13" max="13" width="8.85546875" customWidth="1"/>
    <col min="14" max="14" width="0.85546875" customWidth="1"/>
    <col min="15" max="15" width="8.85546875" hidden="1" customWidth="1"/>
    <col min="16" max="16" width="0.85546875" hidden="1" customWidth="1"/>
    <col min="18" max="18" width="1" customWidth="1"/>
    <col min="19" max="19" width="3" customWidth="1"/>
    <col min="20" max="20" width="15.42578125" customWidth="1"/>
    <col min="21" max="24" width="9" customWidth="1"/>
    <col min="25" max="25" width="2.5703125" customWidth="1"/>
  </cols>
  <sheetData>
    <row r="1" spans="1:28" ht="15" customHeight="1">
      <c r="A1" s="1"/>
      <c r="B1" s="1"/>
      <c r="C1" s="1"/>
      <c r="D1" s="1"/>
      <c r="E1" s="1"/>
      <c r="F1" s="1"/>
      <c r="G1" s="1"/>
      <c r="H1" s="1"/>
      <c r="I1" s="1"/>
      <c r="J1" s="1"/>
      <c r="K1" s="1"/>
      <c r="L1" s="1"/>
      <c r="M1" s="29"/>
      <c r="N1" s="29"/>
      <c r="O1" s="29"/>
      <c r="P1" s="29"/>
      <c r="Q1" s="29"/>
      <c r="R1" s="29"/>
      <c r="S1" s="29"/>
      <c r="T1" s="29"/>
      <c r="U1" s="29"/>
      <c r="V1" s="29"/>
      <c r="W1" s="29"/>
      <c r="X1" s="29"/>
      <c r="Y1" s="1"/>
      <c r="Z1" s="1"/>
      <c r="AA1" s="1"/>
      <c r="AB1" s="1"/>
    </row>
    <row r="2" spans="1:28" ht="15" customHeight="1">
      <c r="A2" s="1"/>
      <c r="B2" s="1"/>
      <c r="C2" s="1"/>
      <c r="D2" s="1"/>
      <c r="E2" s="1"/>
      <c r="F2" s="1"/>
      <c r="G2" s="1"/>
      <c r="H2" s="1"/>
      <c r="I2" s="1"/>
      <c r="J2" s="1"/>
      <c r="K2" s="1"/>
      <c r="L2" s="1"/>
      <c r="M2" s="37" t="s">
        <v>36</v>
      </c>
      <c r="N2" s="37"/>
      <c r="O2" s="37"/>
      <c r="P2" s="37"/>
      <c r="Q2" s="37"/>
      <c r="R2" s="37"/>
      <c r="S2" s="37"/>
      <c r="T2" s="37"/>
      <c r="U2" s="37"/>
      <c r="V2" s="37"/>
      <c r="W2" s="37"/>
      <c r="X2" s="37"/>
      <c r="Y2" s="37"/>
      <c r="Z2" s="37"/>
      <c r="AA2" s="37"/>
      <c r="AB2" s="1"/>
    </row>
    <row r="3" spans="1:28" ht="15" customHeight="1">
      <c r="A3" s="1"/>
      <c r="B3" s="1"/>
      <c r="C3" s="1"/>
      <c r="D3" s="1"/>
      <c r="E3" s="1"/>
      <c r="F3" s="1"/>
      <c r="G3" s="1"/>
      <c r="I3" s="1"/>
      <c r="J3" s="1"/>
      <c r="K3" s="1"/>
      <c r="L3" s="1"/>
      <c r="M3" s="37"/>
      <c r="N3" s="37"/>
      <c r="O3" s="37"/>
      <c r="P3" s="37"/>
      <c r="Q3" s="37"/>
      <c r="R3" s="37"/>
      <c r="S3" s="37"/>
      <c r="T3" s="37"/>
      <c r="U3" s="37"/>
      <c r="V3" s="37"/>
      <c r="W3" s="37"/>
      <c r="X3" s="37"/>
      <c r="Y3" s="37"/>
      <c r="Z3" s="37"/>
      <c r="AA3" s="37"/>
      <c r="AB3" s="1"/>
    </row>
    <row r="4" spans="1:28" ht="15" customHeight="1">
      <c r="A4" s="1"/>
      <c r="B4" s="1"/>
      <c r="C4" s="1"/>
      <c r="D4" s="1"/>
      <c r="E4" s="1"/>
      <c r="F4" s="1"/>
      <c r="G4" s="1"/>
      <c r="H4" s="1"/>
      <c r="I4" s="1"/>
      <c r="J4" s="1"/>
      <c r="K4" s="1"/>
      <c r="L4" s="1"/>
      <c r="M4" s="11"/>
      <c r="N4" s="11"/>
      <c r="O4" s="11"/>
      <c r="P4" s="11"/>
      <c r="Q4" s="11"/>
      <c r="R4" s="11"/>
      <c r="S4" s="11"/>
      <c r="T4" s="11"/>
      <c r="U4" s="11"/>
      <c r="V4" s="11"/>
      <c r="W4" s="11"/>
      <c r="X4" s="11"/>
      <c r="Y4" s="1"/>
      <c r="Z4" s="1"/>
      <c r="AA4" s="1"/>
      <c r="AB4" s="1"/>
    </row>
    <row r="5" spans="1:28" ht="15" customHeight="1">
      <c r="A5" s="1"/>
      <c r="B5" s="30" t="s">
        <v>73</v>
      </c>
      <c r="C5" s="30"/>
      <c r="D5" s="30"/>
      <c r="E5" s="30"/>
      <c r="F5" s="1"/>
      <c r="G5" s="1"/>
      <c r="H5" s="1"/>
      <c r="I5" s="1"/>
      <c r="J5" s="1"/>
      <c r="K5" s="1"/>
      <c r="L5" s="1"/>
      <c r="M5" s="1"/>
      <c r="N5" s="1"/>
      <c r="O5" s="1"/>
      <c r="P5" s="1"/>
      <c r="Q5" s="1"/>
      <c r="R5" s="1"/>
      <c r="S5" s="1"/>
      <c r="T5" s="1"/>
      <c r="U5" s="1"/>
      <c r="V5" s="1"/>
      <c r="W5" s="1"/>
      <c r="X5" s="1"/>
      <c r="Y5" s="1"/>
      <c r="Z5" s="1"/>
      <c r="AA5" s="1"/>
      <c r="AB5" s="1"/>
    </row>
    <row r="6" spans="1:28">
      <c r="A6" s="1"/>
      <c r="B6" s="31" t="s">
        <v>33</v>
      </c>
      <c r="C6" s="31"/>
      <c r="D6" s="31"/>
      <c r="E6" s="31"/>
      <c r="F6" s="31"/>
      <c r="G6" s="31"/>
      <c r="H6" s="31"/>
      <c r="I6" s="6"/>
      <c r="J6" s="6"/>
      <c r="K6" s="6"/>
      <c r="L6" s="1"/>
      <c r="M6" s="1"/>
      <c r="N6" s="1"/>
      <c r="O6" s="1"/>
      <c r="P6" s="1"/>
      <c r="Q6" s="1"/>
      <c r="R6" s="1"/>
      <c r="S6" s="1"/>
      <c r="T6" s="1"/>
      <c r="U6" s="1"/>
      <c r="V6" s="1"/>
      <c r="W6" s="1"/>
      <c r="X6" s="1"/>
      <c r="Y6" s="1"/>
      <c r="Z6" s="1"/>
      <c r="AA6" s="1"/>
      <c r="AB6" s="1"/>
    </row>
    <row r="7" spans="1:28" ht="15" customHeight="1">
      <c r="A7" s="1"/>
      <c r="B7" s="31"/>
      <c r="C7" s="31"/>
      <c r="D7" s="31"/>
      <c r="E7" s="31"/>
      <c r="F7" s="31"/>
      <c r="G7" s="31"/>
      <c r="H7" s="31"/>
      <c r="I7" s="7"/>
      <c r="J7" s="7"/>
      <c r="K7" s="7"/>
      <c r="M7" s="1"/>
      <c r="N7" s="1"/>
      <c r="O7" s="1"/>
      <c r="P7" s="1"/>
      <c r="Q7" s="1"/>
      <c r="R7" s="1"/>
      <c r="S7" s="1"/>
      <c r="T7" s="1"/>
      <c r="U7" s="1"/>
      <c r="V7" s="1"/>
      <c r="W7" s="1"/>
      <c r="X7" s="1"/>
      <c r="Y7" s="1"/>
      <c r="Z7" s="1"/>
      <c r="AA7" s="1"/>
      <c r="AB7" s="1"/>
    </row>
    <row r="8" spans="1:28" ht="15" customHeight="1">
      <c r="A8" s="1"/>
      <c r="B8" s="31"/>
      <c r="C8" s="31"/>
      <c r="D8" s="31"/>
      <c r="E8" s="31"/>
      <c r="F8" s="31"/>
      <c r="G8" s="31"/>
      <c r="H8" s="31"/>
      <c r="I8" s="7"/>
      <c r="J8" s="7"/>
      <c r="K8" s="7"/>
      <c r="L8" s="1"/>
      <c r="M8" s="1"/>
      <c r="N8" s="1"/>
      <c r="O8" s="1"/>
      <c r="P8" s="1"/>
      <c r="Q8" s="1"/>
      <c r="R8" s="1"/>
      <c r="S8" s="1"/>
      <c r="T8" s="1"/>
      <c r="U8" s="1"/>
      <c r="V8" s="1"/>
      <c r="W8" s="1"/>
      <c r="X8" s="1"/>
      <c r="Y8" s="1"/>
      <c r="Z8" s="1"/>
      <c r="AA8" s="1"/>
      <c r="AB8" s="1"/>
    </row>
    <row r="9" spans="1:28" ht="15" customHeight="1">
      <c r="A9" s="1"/>
      <c r="B9" s="31"/>
      <c r="C9" s="31"/>
      <c r="D9" s="31"/>
      <c r="E9" s="31"/>
      <c r="F9" s="31"/>
      <c r="G9" s="31"/>
      <c r="H9" s="31"/>
      <c r="I9" s="7"/>
      <c r="J9" s="7"/>
      <c r="K9" s="7"/>
      <c r="L9" s="1"/>
      <c r="M9" s="1"/>
      <c r="N9" s="1"/>
      <c r="O9" s="1"/>
      <c r="P9" s="1"/>
      <c r="Q9" s="1"/>
      <c r="R9" s="1"/>
      <c r="S9" s="1"/>
      <c r="T9" s="1"/>
      <c r="U9" s="1"/>
      <c r="V9" s="1"/>
      <c r="W9" s="1"/>
      <c r="X9" s="1"/>
      <c r="Y9" s="1"/>
      <c r="Z9" s="1"/>
      <c r="AA9" s="1"/>
      <c r="AB9" s="1"/>
    </row>
    <row r="10" spans="1:28">
      <c r="A10" s="1"/>
      <c r="B10" s="30" t="s">
        <v>34</v>
      </c>
      <c r="C10" s="30"/>
      <c r="D10" s="30"/>
      <c r="E10" s="30"/>
      <c r="F10" s="30"/>
      <c r="G10" s="30"/>
      <c r="H10" s="30"/>
      <c r="I10" s="6"/>
      <c r="J10" s="6"/>
      <c r="K10" s="6"/>
      <c r="L10" s="1"/>
      <c r="M10" s="1"/>
      <c r="N10" s="1"/>
      <c r="O10" s="1"/>
      <c r="P10" s="1"/>
      <c r="Q10" s="1"/>
      <c r="R10" s="1"/>
      <c r="S10" s="1"/>
      <c r="T10" s="1"/>
      <c r="U10" s="1"/>
      <c r="V10" s="1"/>
      <c r="W10" s="1"/>
      <c r="X10" s="1"/>
      <c r="Y10" s="1"/>
      <c r="Z10" s="1"/>
      <c r="AA10" s="1"/>
      <c r="AB10" s="1"/>
    </row>
    <row r="11" spans="1:28" ht="15" customHeight="1">
      <c r="A11" s="1"/>
      <c r="B11" s="31" t="s">
        <v>68</v>
      </c>
      <c r="C11" s="31"/>
      <c r="D11" s="31"/>
      <c r="E11" s="31"/>
      <c r="F11" s="31"/>
      <c r="G11" s="31"/>
      <c r="H11" s="31"/>
      <c r="I11" s="7"/>
      <c r="J11" s="7"/>
      <c r="K11" s="7"/>
      <c r="L11" s="1"/>
      <c r="M11" s="1"/>
      <c r="N11" s="1"/>
      <c r="O11" s="1"/>
      <c r="P11" s="1"/>
      <c r="Q11" s="1"/>
      <c r="R11" s="1"/>
      <c r="S11" s="1"/>
      <c r="T11" s="1"/>
      <c r="U11" s="1"/>
      <c r="V11" s="1"/>
      <c r="W11" s="1"/>
      <c r="X11" s="1"/>
      <c r="Y11" s="1"/>
      <c r="Z11" s="1"/>
      <c r="AA11" s="1"/>
      <c r="AB11" s="1"/>
    </row>
    <row r="12" spans="1:28">
      <c r="A12" s="1"/>
      <c r="B12" s="31"/>
      <c r="C12" s="31"/>
      <c r="D12" s="31"/>
      <c r="E12" s="31"/>
      <c r="F12" s="31"/>
      <c r="G12" s="31"/>
      <c r="H12" s="31"/>
      <c r="I12" s="7"/>
      <c r="J12" s="7"/>
      <c r="K12" s="7"/>
      <c r="L12" s="1"/>
      <c r="M12" s="1"/>
      <c r="N12" s="1"/>
      <c r="O12" s="1"/>
      <c r="P12" s="1"/>
      <c r="Q12" s="1"/>
      <c r="R12" s="1"/>
      <c r="S12" s="1"/>
      <c r="T12" s="1"/>
      <c r="U12" s="1"/>
      <c r="V12" s="1"/>
      <c r="W12" s="1"/>
      <c r="X12" s="1"/>
      <c r="Y12" s="1"/>
      <c r="Z12" s="1"/>
      <c r="AA12" s="1"/>
      <c r="AB12" s="1"/>
    </row>
    <row r="13" spans="1:28">
      <c r="A13" s="1"/>
      <c r="B13" s="31"/>
      <c r="C13" s="31"/>
      <c r="D13" s="31"/>
      <c r="E13" s="31"/>
      <c r="F13" s="31"/>
      <c r="G13" s="31"/>
      <c r="H13" s="31"/>
      <c r="I13" s="7"/>
      <c r="J13" s="7"/>
      <c r="K13" s="7"/>
      <c r="L13" s="1"/>
      <c r="M13" s="1"/>
      <c r="N13" s="1"/>
      <c r="O13" s="1"/>
      <c r="P13" s="1"/>
      <c r="Q13" s="1"/>
      <c r="R13" s="1"/>
      <c r="S13" s="1"/>
      <c r="T13" s="1"/>
      <c r="U13" s="1"/>
      <c r="V13" s="1"/>
      <c r="W13" s="1"/>
      <c r="X13" s="1"/>
      <c r="Y13" s="1"/>
      <c r="Z13" s="1"/>
      <c r="AA13" s="1"/>
      <c r="AB13" s="1"/>
    </row>
    <row r="14" spans="1:28">
      <c r="A14" s="1"/>
      <c r="B14" s="31"/>
      <c r="C14" s="31"/>
      <c r="D14" s="31"/>
      <c r="E14" s="31"/>
      <c r="F14" s="31"/>
      <c r="G14" s="31"/>
      <c r="H14" s="31"/>
      <c r="I14" s="7"/>
      <c r="J14" s="7"/>
      <c r="K14" s="7"/>
      <c r="L14" s="1"/>
      <c r="M14" s="1"/>
      <c r="N14" s="1"/>
      <c r="O14" s="1"/>
      <c r="P14" s="1"/>
      <c r="Q14" s="1"/>
      <c r="R14" s="1"/>
      <c r="S14" s="1"/>
      <c r="T14" s="1"/>
      <c r="U14" s="1"/>
      <c r="V14" s="1"/>
      <c r="W14" s="1"/>
      <c r="X14" s="1"/>
      <c r="Y14" s="1"/>
      <c r="Z14" s="1"/>
      <c r="AA14" s="1"/>
      <c r="AB14" s="1"/>
    </row>
    <row r="15" spans="1:28">
      <c r="A15" s="1"/>
      <c r="B15" s="31"/>
      <c r="C15" s="31"/>
      <c r="D15" s="31"/>
      <c r="E15" s="31"/>
      <c r="F15" s="31"/>
      <c r="G15" s="31"/>
      <c r="H15" s="31"/>
      <c r="I15" s="7"/>
      <c r="J15" s="7"/>
      <c r="K15" s="7"/>
      <c r="L15" s="1"/>
      <c r="M15" s="1"/>
      <c r="N15" s="1"/>
      <c r="O15" s="1"/>
      <c r="P15" s="1"/>
      <c r="Q15" s="1"/>
      <c r="R15" s="1"/>
      <c r="S15" s="1"/>
      <c r="T15" s="1"/>
      <c r="U15" s="1"/>
      <c r="V15" s="1"/>
      <c r="W15" s="1"/>
      <c r="X15" s="1"/>
      <c r="Y15" s="1"/>
      <c r="Z15" s="1"/>
      <c r="AA15" s="1"/>
      <c r="AB15" s="1"/>
    </row>
    <row r="16" spans="1:28">
      <c r="A16" s="1"/>
      <c r="B16" s="31"/>
      <c r="C16" s="31"/>
      <c r="D16" s="31"/>
      <c r="E16" s="31"/>
      <c r="F16" s="31"/>
      <c r="G16" s="31"/>
      <c r="H16" s="31"/>
      <c r="I16" s="7"/>
      <c r="J16" s="7"/>
      <c r="K16" s="7"/>
      <c r="L16" s="1"/>
      <c r="M16" s="1"/>
      <c r="N16" s="1"/>
      <c r="O16" s="1"/>
      <c r="P16" s="1"/>
      <c r="Q16" s="1"/>
      <c r="R16" s="1"/>
      <c r="S16" s="1"/>
      <c r="T16" s="1"/>
      <c r="U16" s="1"/>
      <c r="V16" s="1"/>
      <c r="W16" s="1"/>
      <c r="X16" s="1"/>
      <c r="Y16" s="1"/>
      <c r="Z16" s="1"/>
      <c r="AA16" s="1"/>
      <c r="AB16" s="1"/>
    </row>
    <row r="17" spans="1:28">
      <c r="A17" s="1"/>
      <c r="B17" s="31"/>
      <c r="C17" s="31"/>
      <c r="D17" s="31"/>
      <c r="E17" s="31"/>
      <c r="F17" s="31"/>
      <c r="G17" s="31"/>
      <c r="H17" s="31"/>
      <c r="I17" s="7"/>
      <c r="J17" s="7"/>
      <c r="K17" s="7"/>
      <c r="L17" s="1"/>
      <c r="M17" s="1"/>
      <c r="N17" s="1"/>
      <c r="O17" s="1"/>
      <c r="P17" s="1"/>
      <c r="Q17" s="1"/>
      <c r="R17" s="1"/>
      <c r="S17" s="1"/>
      <c r="T17" s="1"/>
      <c r="U17" s="1"/>
      <c r="V17" s="1"/>
      <c r="W17" s="1"/>
      <c r="X17" s="1"/>
      <c r="Y17" s="1"/>
      <c r="Z17" s="1"/>
      <c r="AA17" s="1"/>
      <c r="AB17" s="1"/>
    </row>
    <row r="18" spans="1:28">
      <c r="A18" s="1"/>
      <c r="B18" s="30" t="s">
        <v>35</v>
      </c>
      <c r="C18" s="30"/>
      <c r="D18" s="30"/>
      <c r="E18" s="30"/>
      <c r="F18" s="30"/>
      <c r="G18" s="30"/>
      <c r="H18" s="30"/>
      <c r="I18" s="6"/>
      <c r="J18" s="6"/>
      <c r="K18" s="6"/>
      <c r="L18" s="1"/>
      <c r="M18" s="1"/>
      <c r="N18" s="1"/>
      <c r="O18" s="1"/>
      <c r="P18" s="1"/>
      <c r="Q18" s="1"/>
      <c r="R18" s="1"/>
      <c r="S18" s="1"/>
      <c r="T18" s="1"/>
      <c r="U18" s="1"/>
      <c r="V18" s="1"/>
      <c r="W18" s="1"/>
      <c r="X18" s="1"/>
      <c r="Y18" s="1"/>
      <c r="Z18" s="1"/>
      <c r="AA18" s="1"/>
      <c r="AB18" s="1"/>
    </row>
    <row r="19" spans="1:28" ht="15" customHeight="1">
      <c r="A19" s="1"/>
      <c r="B19" s="31" t="s">
        <v>51</v>
      </c>
      <c r="C19" s="31"/>
      <c r="D19" s="31"/>
      <c r="E19" s="31"/>
      <c r="F19" s="31"/>
      <c r="G19" s="31"/>
      <c r="H19" s="31"/>
      <c r="I19" s="7"/>
      <c r="J19" s="7"/>
      <c r="K19" s="7"/>
      <c r="L19" s="1"/>
      <c r="M19" s="1"/>
      <c r="N19" s="1"/>
      <c r="O19" s="1"/>
      <c r="P19" s="1"/>
      <c r="Q19" s="1"/>
      <c r="R19" s="1"/>
      <c r="S19" s="1"/>
      <c r="T19" s="1"/>
      <c r="U19" s="1"/>
      <c r="V19" s="1"/>
      <c r="W19" s="1"/>
      <c r="X19" s="1"/>
      <c r="Y19" s="1"/>
      <c r="Z19" s="1"/>
      <c r="AA19" s="1"/>
      <c r="AB19" s="1"/>
    </row>
    <row r="20" spans="1:28">
      <c r="A20" s="1"/>
      <c r="B20" s="31"/>
      <c r="C20" s="31"/>
      <c r="D20" s="31"/>
      <c r="E20" s="31"/>
      <c r="F20" s="31"/>
      <c r="G20" s="31"/>
      <c r="H20" s="31"/>
      <c r="I20" s="7"/>
      <c r="J20" s="7"/>
      <c r="K20" s="7"/>
      <c r="L20" s="1"/>
      <c r="M20" s="1"/>
      <c r="N20" s="1"/>
      <c r="O20" s="1"/>
      <c r="P20" s="1"/>
      <c r="Q20" s="1"/>
      <c r="R20" s="1"/>
      <c r="S20" s="1"/>
      <c r="T20" s="1"/>
      <c r="U20" s="1"/>
      <c r="V20" s="1"/>
      <c r="W20" s="1"/>
      <c r="X20" s="1"/>
      <c r="Y20" s="1"/>
      <c r="Z20" s="1"/>
      <c r="AA20" s="1"/>
      <c r="AB20" s="1"/>
    </row>
    <row r="21" spans="1:28">
      <c r="A21" s="1"/>
      <c r="B21" s="31"/>
      <c r="C21" s="31"/>
      <c r="D21" s="31"/>
      <c r="E21" s="31"/>
      <c r="F21" s="31"/>
      <c r="G21" s="31"/>
      <c r="H21" s="31"/>
      <c r="I21" s="7"/>
      <c r="J21" s="7"/>
      <c r="K21" s="7"/>
      <c r="L21" s="1"/>
      <c r="M21" s="1"/>
      <c r="N21" s="1"/>
      <c r="O21" s="1"/>
      <c r="P21" s="1"/>
      <c r="Q21" s="1"/>
      <c r="R21" s="1"/>
      <c r="S21" s="1"/>
      <c r="T21" s="1"/>
      <c r="U21" s="1"/>
      <c r="V21" s="1"/>
      <c r="W21" s="1"/>
      <c r="X21" s="1"/>
      <c r="Y21" s="1"/>
      <c r="Z21" s="1"/>
      <c r="AA21" s="1"/>
      <c r="AB21" s="1"/>
    </row>
    <row r="22" spans="1:28">
      <c r="A22" s="1"/>
      <c r="B22" s="31"/>
      <c r="C22" s="31"/>
      <c r="D22" s="31"/>
      <c r="E22" s="31"/>
      <c r="F22" s="31"/>
      <c r="G22" s="31"/>
      <c r="H22" s="31"/>
      <c r="I22" s="7"/>
      <c r="J22" s="7"/>
      <c r="K22" s="7"/>
      <c r="L22" s="1"/>
      <c r="M22" s="1"/>
      <c r="N22" s="1"/>
      <c r="O22" s="1"/>
      <c r="P22" s="1"/>
      <c r="Q22" s="1"/>
      <c r="R22" s="1"/>
      <c r="S22" s="1"/>
      <c r="T22" s="1"/>
      <c r="U22" s="1"/>
      <c r="V22" s="1"/>
      <c r="W22" s="1"/>
      <c r="X22" s="1"/>
      <c r="Y22" s="1"/>
      <c r="Z22" s="1"/>
      <c r="AA22" s="1"/>
      <c r="AB22" s="1"/>
    </row>
    <row r="23" spans="1:28">
      <c r="A23" s="1"/>
      <c r="B23" s="31"/>
      <c r="C23" s="31"/>
      <c r="D23" s="31"/>
      <c r="E23" s="31"/>
      <c r="F23" s="31"/>
      <c r="G23" s="31"/>
      <c r="H23" s="31"/>
      <c r="I23" s="8"/>
      <c r="J23" s="8"/>
      <c r="K23" s="8"/>
      <c r="L23" s="1"/>
      <c r="M23" s="1"/>
      <c r="N23" s="1"/>
      <c r="O23" s="1"/>
      <c r="P23" s="1"/>
      <c r="Q23" s="1"/>
      <c r="R23" s="1"/>
      <c r="S23" s="1"/>
      <c r="T23" s="1"/>
      <c r="U23" s="1"/>
      <c r="V23" s="1"/>
      <c r="W23" s="1"/>
      <c r="X23" s="1"/>
      <c r="Y23" s="1"/>
      <c r="Z23" s="1"/>
      <c r="AA23" s="1"/>
      <c r="AB23" s="1"/>
    </row>
    <row r="24" spans="1:28">
      <c r="A24" s="1"/>
      <c r="B24" s="31"/>
      <c r="C24" s="31"/>
      <c r="D24" s="31"/>
      <c r="E24" s="31"/>
      <c r="F24" s="31"/>
      <c r="G24" s="31"/>
      <c r="H24" s="31"/>
      <c r="I24" s="8"/>
      <c r="J24" s="8"/>
      <c r="K24" s="8"/>
      <c r="L24" s="1"/>
      <c r="M24" s="1"/>
      <c r="N24" s="1"/>
      <c r="O24" s="1"/>
      <c r="P24" s="1"/>
      <c r="Q24" s="1"/>
      <c r="R24" s="1"/>
      <c r="S24" s="1"/>
      <c r="T24" s="1"/>
      <c r="U24" s="1"/>
      <c r="V24" s="1"/>
      <c r="W24" s="1"/>
      <c r="X24" s="1"/>
      <c r="Y24" s="1"/>
      <c r="Z24" s="1"/>
      <c r="AA24" s="1"/>
      <c r="AB24" s="1"/>
    </row>
    <row r="25" spans="1:28">
      <c r="A25" s="1"/>
      <c r="B25" s="30" t="s">
        <v>32</v>
      </c>
      <c r="C25" s="30"/>
      <c r="D25" s="30"/>
      <c r="E25" s="30"/>
      <c r="F25" s="6"/>
      <c r="G25" s="6"/>
      <c r="H25" s="6"/>
      <c r="I25" s="6"/>
      <c r="J25" s="6"/>
      <c r="K25" s="6"/>
      <c r="L25" s="1"/>
      <c r="M25" s="1"/>
      <c r="N25" s="1"/>
      <c r="O25" s="1"/>
      <c r="P25" s="1"/>
      <c r="Q25" s="1"/>
      <c r="R25" s="1"/>
      <c r="S25" s="1"/>
      <c r="T25" s="1"/>
      <c r="U25" s="1"/>
      <c r="V25" s="1"/>
      <c r="W25" s="1"/>
      <c r="X25" s="1"/>
      <c r="Y25" s="1"/>
      <c r="Z25" s="1"/>
      <c r="AA25" s="1"/>
      <c r="AB25" s="1"/>
    </row>
    <row r="26" spans="1:28">
      <c r="A26" s="1"/>
      <c r="B26" s="1"/>
      <c r="C26" s="33" t="s">
        <v>62</v>
      </c>
      <c r="D26" s="33"/>
      <c r="E26" s="33"/>
      <c r="F26" s="6"/>
      <c r="G26" s="32" t="s">
        <v>63</v>
      </c>
      <c r="H26" s="32"/>
      <c r="I26" s="32"/>
      <c r="J26" s="1"/>
      <c r="K26" s="33" t="s">
        <v>64</v>
      </c>
      <c r="L26" s="33"/>
      <c r="M26" s="33"/>
      <c r="N26" s="33"/>
      <c r="O26" s="33"/>
      <c r="P26" s="33"/>
      <c r="Q26" s="33"/>
      <c r="R26" s="1"/>
      <c r="S26" s="1"/>
      <c r="T26" s="33" t="s">
        <v>72</v>
      </c>
      <c r="U26" s="33"/>
      <c r="V26" s="33"/>
      <c r="W26" s="33"/>
      <c r="X26" s="33"/>
      <c r="Y26" s="1"/>
      <c r="Z26" s="1"/>
      <c r="AA26" s="1"/>
      <c r="AB26" s="1"/>
    </row>
    <row r="27" spans="1:28">
      <c r="A27" s="1"/>
      <c r="B27" s="23"/>
      <c r="C27" s="33"/>
      <c r="D27" s="33"/>
      <c r="E27" s="33"/>
      <c r="F27" s="9"/>
      <c r="G27" s="32"/>
      <c r="H27" s="32"/>
      <c r="I27" s="32"/>
      <c r="J27" s="1"/>
      <c r="K27" s="33"/>
      <c r="L27" s="33"/>
      <c r="M27" s="33"/>
      <c r="N27" s="33"/>
      <c r="O27" s="33"/>
      <c r="P27" s="33"/>
      <c r="Q27" s="33"/>
      <c r="R27" s="1"/>
      <c r="S27" s="1"/>
      <c r="T27" s="33"/>
      <c r="U27" s="33"/>
      <c r="V27" s="33"/>
      <c r="W27" s="33"/>
      <c r="X27" s="33"/>
      <c r="Y27" s="1"/>
      <c r="Z27" s="1"/>
      <c r="AA27" s="1"/>
      <c r="AB27" s="1"/>
    </row>
    <row r="28" spans="1:28" ht="31.5" customHeight="1">
      <c r="A28" s="1"/>
      <c r="B28" s="6"/>
      <c r="C28" s="16" t="s">
        <v>28</v>
      </c>
      <c r="D28" s="17"/>
      <c r="E28" s="16" t="s">
        <v>29</v>
      </c>
      <c r="F28" s="17"/>
      <c r="G28" s="17"/>
      <c r="H28" s="16" t="s">
        <v>61</v>
      </c>
      <c r="I28" s="1"/>
      <c r="J28" s="1"/>
      <c r="K28" s="16" t="s">
        <v>31</v>
      </c>
      <c r="L28" s="17"/>
      <c r="M28" s="16" t="s">
        <v>30</v>
      </c>
      <c r="N28" s="1"/>
      <c r="O28" s="16" t="s">
        <v>38</v>
      </c>
      <c r="P28" s="1"/>
      <c r="Q28" s="16" t="s">
        <v>39</v>
      </c>
      <c r="R28" s="1"/>
      <c r="S28" s="1"/>
      <c r="T28" s="1"/>
      <c r="U28" s="1"/>
      <c r="V28" s="1"/>
      <c r="W28" s="1"/>
      <c r="X28" s="1"/>
      <c r="Y28" s="1"/>
      <c r="Z28" s="1"/>
      <c r="AA28" s="1"/>
      <c r="AB28" s="1"/>
    </row>
    <row r="29" spans="1:28" ht="18" customHeight="1">
      <c r="A29" s="1"/>
      <c r="B29" s="18">
        <v>1</v>
      </c>
      <c r="C29" s="12" t="s">
        <v>50</v>
      </c>
      <c r="D29" s="13"/>
      <c r="E29" s="12">
        <v>16</v>
      </c>
      <c r="F29" s="10"/>
      <c r="G29" s="10"/>
      <c r="H29" s="12">
        <v>8</v>
      </c>
      <c r="I29" s="1"/>
      <c r="J29" s="1"/>
      <c r="K29" s="12" t="s">
        <v>26</v>
      </c>
      <c r="L29" s="10"/>
      <c r="M29" s="24" t="s">
        <v>59</v>
      </c>
      <c r="N29" s="1"/>
      <c r="O29" s="12" t="s">
        <v>25</v>
      </c>
      <c r="P29" s="1"/>
      <c r="Q29" s="12" t="s">
        <v>26</v>
      </c>
      <c r="R29" s="1"/>
      <c r="S29" s="18">
        <v>1</v>
      </c>
      <c r="T29" s="8" t="s">
        <v>69</v>
      </c>
      <c r="U29" s="34" t="s">
        <v>53</v>
      </c>
      <c r="V29" s="34"/>
      <c r="W29" s="34"/>
      <c r="X29" s="34"/>
      <c r="Y29" s="1"/>
      <c r="Z29" s="1"/>
      <c r="AA29" s="1"/>
      <c r="AB29" s="1"/>
    </row>
    <row r="30" spans="1:28" ht="18" customHeight="1">
      <c r="A30" s="1"/>
      <c r="B30" s="18">
        <v>2</v>
      </c>
      <c r="C30" s="12" t="s">
        <v>1</v>
      </c>
      <c r="D30" s="13"/>
      <c r="E30" s="12">
        <v>11</v>
      </c>
      <c r="F30" s="10"/>
      <c r="G30" s="10"/>
      <c r="H30" s="12">
        <v>8</v>
      </c>
      <c r="I30" s="1"/>
      <c r="J30" s="1"/>
      <c r="K30" s="12" t="s">
        <v>26</v>
      </c>
      <c r="L30" s="10"/>
      <c r="M30" s="12" t="s">
        <v>26</v>
      </c>
      <c r="N30" s="1"/>
      <c r="O30" s="12" t="s">
        <v>25</v>
      </c>
      <c r="P30" s="1"/>
      <c r="Q30" s="12" t="s">
        <v>26</v>
      </c>
      <c r="R30" s="1"/>
      <c r="S30" s="18">
        <v>2</v>
      </c>
      <c r="T30" s="8" t="s">
        <v>70</v>
      </c>
      <c r="U30" s="35" t="s">
        <v>54</v>
      </c>
      <c r="V30" s="35"/>
      <c r="W30" s="35"/>
      <c r="X30" s="35"/>
      <c r="Y30" s="1"/>
      <c r="Z30" s="1"/>
      <c r="AA30" s="1"/>
      <c r="AB30" s="1"/>
    </row>
    <row r="31" spans="1:28" ht="18" customHeight="1">
      <c r="A31" s="1"/>
      <c r="B31" s="18">
        <v>3</v>
      </c>
      <c r="C31" s="14" t="s">
        <v>40</v>
      </c>
      <c r="D31" s="15"/>
      <c r="E31" s="14">
        <v>4</v>
      </c>
      <c r="F31" s="5"/>
      <c r="G31" s="5"/>
      <c r="H31" s="12">
        <v>8</v>
      </c>
      <c r="I31" s="1"/>
      <c r="J31" s="1"/>
      <c r="K31" s="12" t="s">
        <v>26</v>
      </c>
      <c r="L31" s="5"/>
      <c r="M31" s="12" t="s">
        <v>26</v>
      </c>
      <c r="N31" s="1"/>
      <c r="O31" s="12" t="s">
        <v>25</v>
      </c>
      <c r="P31" s="1"/>
      <c r="Q31" s="12" t="s">
        <v>26</v>
      </c>
      <c r="R31" s="1"/>
      <c r="S31" s="18">
        <v>3</v>
      </c>
      <c r="T31" s="8" t="s">
        <v>71</v>
      </c>
      <c r="U31" s="36" t="s">
        <v>55</v>
      </c>
      <c r="V31" s="36"/>
      <c r="W31" s="36"/>
      <c r="X31" s="36"/>
      <c r="Y31" s="1"/>
      <c r="Z31" s="1"/>
      <c r="AA31" s="1"/>
      <c r="AB31" s="1"/>
    </row>
    <row r="32" spans="1:28" ht="18" customHeight="1">
      <c r="A32" s="1"/>
      <c r="B32" s="18">
        <v>4</v>
      </c>
      <c r="C32" s="14" t="s">
        <v>41</v>
      </c>
      <c r="D32" s="15"/>
      <c r="E32" s="14">
        <v>12</v>
      </c>
      <c r="F32" s="5"/>
      <c r="G32" s="5"/>
      <c r="H32" s="12">
        <v>8</v>
      </c>
      <c r="I32" s="1"/>
      <c r="J32" s="1"/>
      <c r="K32" s="12" t="s">
        <v>26</v>
      </c>
      <c r="L32" s="5"/>
      <c r="M32" s="12" t="s">
        <v>26</v>
      </c>
      <c r="N32" s="1"/>
      <c r="O32" s="12" t="s">
        <v>25</v>
      </c>
      <c r="P32" s="1"/>
      <c r="Q32" s="12" t="s">
        <v>26</v>
      </c>
      <c r="R32" s="1"/>
      <c r="S32" s="18">
        <v>4</v>
      </c>
      <c r="T32" s="1"/>
      <c r="U32" s="1"/>
      <c r="V32" s="1"/>
      <c r="W32" s="1"/>
      <c r="X32" s="1"/>
      <c r="Y32" s="1"/>
      <c r="Z32" s="1"/>
      <c r="AA32" s="1"/>
      <c r="AB32" s="1"/>
    </row>
    <row r="33" spans="1:28" ht="18" customHeight="1">
      <c r="A33" s="1"/>
      <c r="B33" s="18">
        <v>5</v>
      </c>
      <c r="C33" s="14" t="s">
        <v>40</v>
      </c>
      <c r="D33" s="15"/>
      <c r="E33" s="14">
        <v>16</v>
      </c>
      <c r="F33" s="5"/>
      <c r="G33" s="5"/>
      <c r="H33" s="12">
        <v>8</v>
      </c>
      <c r="I33" s="1"/>
      <c r="J33" s="1"/>
      <c r="K33" s="12" t="s">
        <v>26</v>
      </c>
      <c r="L33" s="5"/>
      <c r="M33" s="12" t="s">
        <v>26</v>
      </c>
      <c r="N33" s="1"/>
      <c r="O33" s="12" t="s">
        <v>25</v>
      </c>
      <c r="P33" s="1"/>
      <c r="Q33" s="12" t="s">
        <v>26</v>
      </c>
      <c r="R33" s="1"/>
      <c r="S33" s="18">
        <v>5</v>
      </c>
      <c r="T33" s="1"/>
      <c r="U33" s="1"/>
      <c r="V33" s="1"/>
      <c r="W33" s="1"/>
      <c r="X33" s="1"/>
      <c r="Y33" s="1"/>
      <c r="Z33" s="1"/>
      <c r="AA33" s="1"/>
      <c r="AB33" s="1"/>
    </row>
    <row r="34" spans="1:28" ht="18" customHeight="1">
      <c r="A34" s="1"/>
      <c r="B34" s="18">
        <v>6</v>
      </c>
      <c r="C34" s="14" t="s">
        <v>0</v>
      </c>
      <c r="D34" s="15"/>
      <c r="E34" s="14">
        <v>15</v>
      </c>
      <c r="F34" s="5"/>
      <c r="G34" s="5"/>
      <c r="H34" s="12">
        <v>8</v>
      </c>
      <c r="I34" s="1"/>
      <c r="J34" s="1"/>
      <c r="K34" s="12" t="s">
        <v>26</v>
      </c>
      <c r="L34" s="5"/>
      <c r="M34" s="12" t="s">
        <v>26</v>
      </c>
      <c r="N34" s="1"/>
      <c r="O34" s="12" t="s">
        <v>25</v>
      </c>
      <c r="P34" s="1"/>
      <c r="Q34" s="12" t="s">
        <v>26</v>
      </c>
      <c r="R34" s="1"/>
      <c r="S34" s="18">
        <v>6</v>
      </c>
      <c r="T34" s="1"/>
      <c r="U34" s="1"/>
      <c r="V34" s="1"/>
      <c r="W34" s="1"/>
      <c r="X34" s="1"/>
      <c r="Y34" s="1"/>
      <c r="Z34" s="1"/>
      <c r="AA34" s="1"/>
      <c r="AB34" s="1"/>
    </row>
    <row r="35" spans="1:28" ht="18" customHeight="1">
      <c r="A35" s="1"/>
      <c r="B35" s="18">
        <v>7</v>
      </c>
      <c r="C35" s="14" t="s">
        <v>0</v>
      </c>
      <c r="D35" s="15"/>
      <c r="E35" s="14">
        <v>12</v>
      </c>
      <c r="F35" s="5"/>
      <c r="G35" s="5"/>
      <c r="H35" s="12">
        <v>8</v>
      </c>
      <c r="I35" s="1"/>
      <c r="J35" s="1"/>
      <c r="K35" s="12" t="s">
        <v>26</v>
      </c>
      <c r="L35" s="5"/>
      <c r="M35" s="12" t="s">
        <v>26</v>
      </c>
      <c r="N35" s="1"/>
      <c r="O35" s="12" t="s">
        <v>25</v>
      </c>
      <c r="P35" s="1"/>
      <c r="Q35" s="12" t="s">
        <v>26</v>
      </c>
      <c r="R35" s="1"/>
      <c r="S35" s="18">
        <v>7</v>
      </c>
      <c r="T35" s="1"/>
      <c r="U35" s="1"/>
      <c r="V35" s="1"/>
      <c r="W35" s="1"/>
      <c r="X35" s="1"/>
      <c r="Y35" s="1"/>
      <c r="Z35" s="1"/>
      <c r="AA35" s="1"/>
      <c r="AB35" s="1"/>
    </row>
    <row r="36" spans="1:28" ht="18" customHeight="1">
      <c r="A36" s="1"/>
      <c r="B36" s="18">
        <v>8</v>
      </c>
      <c r="C36" s="14" t="s">
        <v>41</v>
      </c>
      <c r="D36" s="15"/>
      <c r="E36" s="14">
        <v>15</v>
      </c>
      <c r="F36" s="5"/>
      <c r="G36" s="5"/>
      <c r="H36" s="12">
        <v>8</v>
      </c>
      <c r="I36" s="1"/>
      <c r="J36" s="1"/>
      <c r="K36" s="12" t="s">
        <v>26</v>
      </c>
      <c r="L36" s="5"/>
      <c r="M36" s="12" t="s">
        <v>26</v>
      </c>
      <c r="N36" s="1"/>
      <c r="O36" s="12" t="s">
        <v>25</v>
      </c>
      <c r="P36" s="1"/>
      <c r="Q36" s="12" t="s">
        <v>26</v>
      </c>
      <c r="R36" s="1"/>
      <c r="S36" s="18">
        <v>8</v>
      </c>
      <c r="T36" s="1"/>
      <c r="U36" s="1"/>
      <c r="V36" s="1"/>
      <c r="W36" s="1"/>
      <c r="X36" s="1"/>
      <c r="Y36" s="1"/>
      <c r="Z36" s="1"/>
      <c r="AA36" s="1"/>
      <c r="AB36" s="1"/>
    </row>
    <row r="37" spans="1:28" ht="18" customHeight="1">
      <c r="A37" s="1"/>
      <c r="B37" s="18">
        <v>9</v>
      </c>
      <c r="C37" s="14" t="s">
        <v>42</v>
      </c>
      <c r="D37" s="15"/>
      <c r="E37" s="14">
        <v>16</v>
      </c>
      <c r="F37" s="5"/>
      <c r="G37" s="5"/>
      <c r="H37" s="12">
        <v>8</v>
      </c>
      <c r="I37" s="1"/>
      <c r="J37" s="1"/>
      <c r="K37" s="12" t="s">
        <v>26</v>
      </c>
      <c r="L37" s="5"/>
      <c r="M37" s="12" t="s">
        <v>26</v>
      </c>
      <c r="N37" s="1"/>
      <c r="O37" s="12" t="s">
        <v>25</v>
      </c>
      <c r="P37" s="1"/>
      <c r="Q37" s="12" t="s">
        <v>26</v>
      </c>
      <c r="R37" s="1"/>
      <c r="S37" s="18">
        <v>9</v>
      </c>
      <c r="T37" s="1"/>
      <c r="U37" s="1"/>
      <c r="V37" s="1"/>
      <c r="W37" s="1"/>
      <c r="X37" s="1"/>
      <c r="Y37" s="1"/>
      <c r="Z37" s="1"/>
      <c r="AA37" s="1"/>
      <c r="AB37" s="1"/>
    </row>
    <row r="38" spans="1:28" ht="18" customHeight="1">
      <c r="A38" s="1"/>
      <c r="B38" s="18">
        <v>10</v>
      </c>
      <c r="C38" s="14" t="s">
        <v>43</v>
      </c>
      <c r="D38" s="15"/>
      <c r="E38" s="14">
        <v>13</v>
      </c>
      <c r="F38" s="5"/>
      <c r="G38" s="5"/>
      <c r="H38" s="12">
        <v>8</v>
      </c>
      <c r="I38" s="1"/>
      <c r="J38" s="1"/>
      <c r="K38" s="12" t="s">
        <v>26</v>
      </c>
      <c r="L38" s="5"/>
      <c r="M38" s="12" t="s">
        <v>26</v>
      </c>
      <c r="N38" s="1"/>
      <c r="O38" s="12" t="s">
        <v>25</v>
      </c>
      <c r="P38" s="1"/>
      <c r="Q38" s="12" t="s">
        <v>26</v>
      </c>
      <c r="R38" s="1"/>
      <c r="S38" s="18">
        <v>10</v>
      </c>
      <c r="T38" s="1"/>
      <c r="U38" s="1"/>
      <c r="V38" s="1"/>
      <c r="W38" s="1"/>
      <c r="X38" s="1"/>
      <c r="Y38" s="1"/>
      <c r="Z38" s="1"/>
      <c r="AA38" s="1"/>
      <c r="AB38" s="1"/>
    </row>
    <row r="39" spans="1:28" ht="18" customHeight="1">
      <c r="A39" s="1"/>
      <c r="B39" s="18">
        <v>11</v>
      </c>
      <c r="C39" s="14" t="s">
        <v>44</v>
      </c>
      <c r="D39" s="15"/>
      <c r="E39" s="14">
        <v>14</v>
      </c>
      <c r="F39" s="5"/>
      <c r="G39" s="5"/>
      <c r="H39" s="12">
        <v>8</v>
      </c>
      <c r="I39" s="1"/>
      <c r="J39" s="1"/>
      <c r="K39" s="12" t="s">
        <v>26</v>
      </c>
      <c r="L39" s="5"/>
      <c r="M39" s="12" t="s">
        <v>26</v>
      </c>
      <c r="N39" s="1"/>
      <c r="O39" s="12" t="s">
        <v>25</v>
      </c>
      <c r="P39" s="1"/>
      <c r="Q39" s="12" t="s">
        <v>26</v>
      </c>
      <c r="R39" s="1"/>
      <c r="S39" s="18">
        <v>11</v>
      </c>
      <c r="T39" s="1"/>
      <c r="U39" s="1"/>
      <c r="V39" s="1"/>
      <c r="W39" s="1"/>
      <c r="X39" s="1"/>
      <c r="Y39" s="1"/>
      <c r="Z39" s="1"/>
      <c r="AA39" s="1"/>
      <c r="AB39" s="1"/>
    </row>
    <row r="40" spans="1:28" ht="18" customHeight="1">
      <c r="A40" s="1"/>
      <c r="B40" s="18">
        <v>12</v>
      </c>
      <c r="C40" s="14" t="s">
        <v>45</v>
      </c>
      <c r="D40" s="15"/>
      <c r="E40" s="14">
        <v>16</v>
      </c>
      <c r="F40" s="5"/>
      <c r="G40" s="5"/>
      <c r="H40" s="12">
        <v>8</v>
      </c>
      <c r="I40" s="1"/>
      <c r="J40" s="1"/>
      <c r="K40" s="12" t="s">
        <v>26</v>
      </c>
      <c r="L40" s="5"/>
      <c r="M40" s="12" t="s">
        <v>26</v>
      </c>
      <c r="N40" s="1"/>
      <c r="O40" s="12" t="s">
        <v>25</v>
      </c>
      <c r="P40" s="1"/>
      <c r="Q40" s="12" t="s">
        <v>26</v>
      </c>
      <c r="R40" s="1"/>
      <c r="S40" s="18">
        <v>12</v>
      </c>
      <c r="T40" s="1"/>
      <c r="U40" s="1"/>
      <c r="V40" s="1"/>
      <c r="W40" s="1"/>
      <c r="X40" s="1"/>
      <c r="Y40" s="1"/>
      <c r="Z40" s="1"/>
      <c r="AA40" s="1"/>
      <c r="AB40" s="1"/>
    </row>
    <row r="41" spans="1:28" ht="18" customHeight="1">
      <c r="A41" s="1"/>
      <c r="B41" s="18">
        <v>13</v>
      </c>
      <c r="C41" s="12" t="s">
        <v>49</v>
      </c>
      <c r="D41" s="15"/>
      <c r="E41" s="14">
        <v>14</v>
      </c>
      <c r="F41" s="5"/>
      <c r="G41" s="5"/>
      <c r="H41" s="12">
        <v>8</v>
      </c>
      <c r="I41" s="1"/>
      <c r="J41" s="1"/>
      <c r="K41" s="12" t="s">
        <v>26</v>
      </c>
      <c r="L41" s="5"/>
      <c r="M41" s="12" t="s">
        <v>26</v>
      </c>
      <c r="N41" s="1"/>
      <c r="O41" s="12" t="s">
        <v>25</v>
      </c>
      <c r="P41" s="1"/>
      <c r="Q41" s="12" t="s">
        <v>26</v>
      </c>
      <c r="R41" s="1"/>
      <c r="S41" s="18">
        <v>13</v>
      </c>
      <c r="T41" s="1"/>
      <c r="U41" s="1"/>
      <c r="V41" s="1"/>
      <c r="W41" s="1"/>
      <c r="X41" s="1"/>
      <c r="Y41" s="1"/>
      <c r="Z41" s="1"/>
      <c r="AA41" s="1"/>
      <c r="AB41" s="1"/>
    </row>
    <row r="42" spans="1:28" ht="18" customHeight="1">
      <c r="A42" s="1"/>
      <c r="B42" s="18">
        <v>14</v>
      </c>
      <c r="C42" s="12" t="s">
        <v>1</v>
      </c>
      <c r="D42" s="15"/>
      <c r="E42" s="14">
        <v>16</v>
      </c>
      <c r="F42" s="5"/>
      <c r="G42" s="5"/>
      <c r="H42" s="12">
        <v>8</v>
      </c>
      <c r="I42" s="1"/>
      <c r="J42" s="1"/>
      <c r="K42" s="12" t="s">
        <v>26</v>
      </c>
      <c r="L42" s="5"/>
      <c r="M42" s="12" t="s">
        <v>26</v>
      </c>
      <c r="N42" s="1"/>
      <c r="O42" s="12" t="s">
        <v>25</v>
      </c>
      <c r="P42" s="1"/>
      <c r="Q42" s="12" t="s">
        <v>26</v>
      </c>
      <c r="R42" s="1"/>
      <c r="S42" s="18">
        <v>14</v>
      </c>
      <c r="T42" s="1"/>
      <c r="U42" s="1"/>
      <c r="V42" s="1"/>
      <c r="W42" s="1"/>
      <c r="X42" s="1"/>
      <c r="Y42" s="1"/>
      <c r="Z42" s="1"/>
      <c r="AA42" s="1"/>
      <c r="AB42" s="1"/>
    </row>
    <row r="43" spans="1:28" ht="18" customHeight="1">
      <c r="A43" s="1"/>
      <c r="B43" s="18">
        <v>15</v>
      </c>
      <c r="C43" s="14" t="s">
        <v>40</v>
      </c>
      <c r="D43" s="15"/>
      <c r="E43" s="14">
        <v>19</v>
      </c>
      <c r="F43" s="5"/>
      <c r="G43" s="5"/>
      <c r="H43" s="12">
        <v>8</v>
      </c>
      <c r="I43" s="1"/>
      <c r="J43" s="1"/>
      <c r="K43" s="12" t="s">
        <v>26</v>
      </c>
      <c r="L43" s="5"/>
      <c r="M43" s="12" t="s">
        <v>26</v>
      </c>
      <c r="N43" s="1"/>
      <c r="O43" s="12" t="s">
        <v>25</v>
      </c>
      <c r="P43" s="1"/>
      <c r="Q43" s="12" t="s">
        <v>26</v>
      </c>
      <c r="R43" s="1"/>
      <c r="S43" s="18">
        <v>15</v>
      </c>
      <c r="T43" s="1"/>
      <c r="U43" s="1"/>
      <c r="V43" s="1"/>
      <c r="W43" s="1"/>
      <c r="X43" s="1"/>
      <c r="Y43" s="1"/>
      <c r="Z43" s="1"/>
      <c r="AA43" s="1"/>
      <c r="AB43" s="1"/>
    </row>
    <row r="44" spans="1:28" ht="18" customHeight="1">
      <c r="A44" s="1"/>
      <c r="B44" s="18">
        <v>16</v>
      </c>
      <c r="C44" s="14" t="s">
        <v>41</v>
      </c>
      <c r="D44" s="15"/>
      <c r="E44" s="14">
        <v>7</v>
      </c>
      <c r="F44" s="5"/>
      <c r="G44" s="5"/>
      <c r="H44" s="12">
        <v>8</v>
      </c>
      <c r="I44" s="1"/>
      <c r="J44" s="1"/>
      <c r="K44" s="12" t="s">
        <v>26</v>
      </c>
      <c r="L44" s="5"/>
      <c r="M44" s="12" t="s">
        <v>26</v>
      </c>
      <c r="N44" s="1"/>
      <c r="O44" s="12" t="s">
        <v>25</v>
      </c>
      <c r="P44" s="1"/>
      <c r="Q44" s="12" t="s">
        <v>26</v>
      </c>
      <c r="R44" s="1"/>
      <c r="S44" s="18">
        <v>16</v>
      </c>
      <c r="T44" s="1"/>
      <c r="U44" s="1"/>
      <c r="V44" s="1"/>
      <c r="W44" s="1"/>
      <c r="X44" s="1"/>
      <c r="Y44" s="1"/>
      <c r="Z44" s="1"/>
      <c r="AA44" s="1"/>
      <c r="AB44" s="1"/>
    </row>
    <row r="45" spans="1:28" ht="18" customHeight="1">
      <c r="A45" s="1"/>
      <c r="B45" s="18">
        <v>17</v>
      </c>
      <c r="C45" s="14" t="s">
        <v>40</v>
      </c>
      <c r="D45" s="15"/>
      <c r="E45" s="14">
        <v>16</v>
      </c>
      <c r="F45" s="5"/>
      <c r="G45" s="5"/>
      <c r="H45" s="12">
        <v>8</v>
      </c>
      <c r="I45" s="1"/>
      <c r="J45" s="1"/>
      <c r="K45" s="12" t="s">
        <v>26</v>
      </c>
      <c r="L45" s="5"/>
      <c r="M45" s="12" t="s">
        <v>26</v>
      </c>
      <c r="N45" s="1"/>
      <c r="O45" s="12" t="s">
        <v>25</v>
      </c>
      <c r="P45" s="1"/>
      <c r="Q45" s="12" t="s">
        <v>26</v>
      </c>
      <c r="R45" s="1"/>
      <c r="S45" s="18">
        <v>17</v>
      </c>
      <c r="T45" s="1"/>
      <c r="U45" s="1"/>
      <c r="V45" s="1"/>
      <c r="W45" s="1"/>
      <c r="X45" s="1"/>
      <c r="Y45" s="1"/>
      <c r="Z45" s="1"/>
      <c r="AA45" s="1"/>
      <c r="AB45" s="1"/>
    </row>
    <row r="46" spans="1:28" ht="18" customHeight="1">
      <c r="A46" s="1"/>
      <c r="B46" s="18">
        <v>18</v>
      </c>
      <c r="C46" s="14" t="s">
        <v>0</v>
      </c>
      <c r="D46" s="15"/>
      <c r="E46" s="14">
        <v>15</v>
      </c>
      <c r="F46" s="5"/>
      <c r="G46" s="5"/>
      <c r="H46" s="12">
        <v>8</v>
      </c>
      <c r="I46" s="1"/>
      <c r="J46" s="1"/>
      <c r="K46" s="12" t="s">
        <v>26</v>
      </c>
      <c r="L46" s="5"/>
      <c r="M46" s="12" t="s">
        <v>26</v>
      </c>
      <c r="N46" s="1"/>
      <c r="O46" s="12" t="s">
        <v>25</v>
      </c>
      <c r="P46" s="1"/>
      <c r="Q46" s="12" t="s">
        <v>26</v>
      </c>
      <c r="R46" s="1"/>
      <c r="S46" s="18">
        <v>18</v>
      </c>
      <c r="T46" s="1"/>
      <c r="U46" s="1"/>
      <c r="V46" s="1"/>
      <c r="W46" s="1"/>
      <c r="X46" s="1"/>
      <c r="Y46" s="1"/>
      <c r="Z46" s="1"/>
      <c r="AA46" s="1"/>
      <c r="AB46" s="1"/>
    </row>
    <row r="47" spans="1:28" ht="18" customHeight="1">
      <c r="A47" s="1"/>
      <c r="B47" s="18">
        <v>19</v>
      </c>
      <c r="C47" s="14" t="s">
        <v>0</v>
      </c>
      <c r="D47" s="15"/>
      <c r="E47" s="14">
        <v>15</v>
      </c>
      <c r="F47" s="5"/>
      <c r="G47" s="5"/>
      <c r="H47" s="12">
        <v>8</v>
      </c>
      <c r="I47" s="1"/>
      <c r="J47" s="1"/>
      <c r="K47" s="12" t="s">
        <v>26</v>
      </c>
      <c r="L47" s="5"/>
      <c r="M47" s="12" t="s">
        <v>26</v>
      </c>
      <c r="N47" s="1"/>
      <c r="O47" s="12" t="s">
        <v>25</v>
      </c>
      <c r="P47" s="1"/>
      <c r="Q47" s="12" t="s">
        <v>26</v>
      </c>
      <c r="R47" s="1"/>
      <c r="S47" s="18">
        <v>19</v>
      </c>
      <c r="T47" s="1"/>
      <c r="U47" s="1"/>
      <c r="V47" s="1"/>
      <c r="W47" s="1"/>
      <c r="X47" s="1"/>
      <c r="Y47" s="1"/>
      <c r="Z47" s="1"/>
      <c r="AA47" s="1"/>
      <c r="AB47" s="1"/>
    </row>
    <row r="48" spans="1:28" ht="18" customHeight="1">
      <c r="A48" s="1"/>
      <c r="B48" s="18">
        <v>20</v>
      </c>
      <c r="C48" s="14" t="s">
        <v>41</v>
      </c>
      <c r="D48" s="15"/>
      <c r="E48" s="14">
        <v>17</v>
      </c>
      <c r="F48" s="5"/>
      <c r="G48" s="5"/>
      <c r="H48" s="12">
        <v>8</v>
      </c>
      <c r="I48" s="1"/>
      <c r="J48" s="1"/>
      <c r="K48" s="12" t="s">
        <v>26</v>
      </c>
      <c r="L48" s="5"/>
      <c r="M48" s="12" t="s">
        <v>26</v>
      </c>
      <c r="N48" s="1"/>
      <c r="O48" s="12" t="s">
        <v>25</v>
      </c>
      <c r="P48" s="1"/>
      <c r="Q48" s="12" t="s">
        <v>26</v>
      </c>
      <c r="R48" s="1"/>
      <c r="S48" s="18">
        <v>20</v>
      </c>
      <c r="T48" s="1"/>
      <c r="U48" s="1"/>
      <c r="V48" s="1"/>
      <c r="W48" s="1"/>
      <c r="X48" s="1"/>
      <c r="Y48" s="1"/>
      <c r="Z48" s="1"/>
      <c r="AA48" s="1"/>
      <c r="AB48" s="1"/>
    </row>
    <row r="49" spans="1:28" ht="18" customHeight="1">
      <c r="A49" s="1"/>
      <c r="B49" s="18">
        <v>21</v>
      </c>
      <c r="C49" s="14" t="s">
        <v>42</v>
      </c>
      <c r="D49" s="15"/>
      <c r="E49" s="14">
        <v>16</v>
      </c>
      <c r="F49" s="5"/>
      <c r="G49" s="5"/>
      <c r="H49" s="12">
        <v>8</v>
      </c>
      <c r="I49" s="1"/>
      <c r="J49" s="1"/>
      <c r="K49" s="12" t="s">
        <v>26</v>
      </c>
      <c r="L49" s="5"/>
      <c r="M49" s="12" t="s">
        <v>26</v>
      </c>
      <c r="N49" s="1"/>
      <c r="O49" s="12" t="s">
        <v>25</v>
      </c>
      <c r="P49" s="1"/>
      <c r="Q49" s="12" t="s">
        <v>26</v>
      </c>
      <c r="R49" s="1"/>
      <c r="S49" s="18">
        <v>21</v>
      </c>
      <c r="T49" s="1"/>
      <c r="U49" s="1"/>
      <c r="V49" s="1"/>
      <c r="W49" s="1"/>
      <c r="X49" s="1"/>
      <c r="Y49" s="1"/>
      <c r="Z49" s="1"/>
      <c r="AA49" s="1"/>
      <c r="AB49" s="1"/>
    </row>
    <row r="50" spans="1:28" ht="18" customHeight="1">
      <c r="A50" s="1"/>
      <c r="B50" s="18">
        <v>22</v>
      </c>
      <c r="C50" s="14" t="s">
        <v>43</v>
      </c>
      <c r="D50" s="15"/>
      <c r="E50" s="14">
        <v>16</v>
      </c>
      <c r="F50" s="5"/>
      <c r="G50" s="5"/>
      <c r="H50" s="12">
        <v>8</v>
      </c>
      <c r="I50" s="1"/>
      <c r="J50" s="1"/>
      <c r="K50" s="12" t="s">
        <v>26</v>
      </c>
      <c r="L50" s="5"/>
      <c r="M50" s="12" t="s">
        <v>26</v>
      </c>
      <c r="N50" s="1"/>
      <c r="O50" s="12" t="s">
        <v>25</v>
      </c>
      <c r="P50" s="1"/>
      <c r="Q50" s="12" t="s">
        <v>26</v>
      </c>
      <c r="R50" s="1"/>
      <c r="S50" s="18">
        <v>22</v>
      </c>
      <c r="T50" s="1"/>
      <c r="U50" s="1"/>
      <c r="V50" s="1"/>
      <c r="W50" s="1"/>
      <c r="X50" s="1"/>
      <c r="Y50" s="1"/>
      <c r="Z50" s="1"/>
      <c r="AA50" s="1"/>
      <c r="AB50" s="1"/>
    </row>
    <row r="51" spans="1:28" ht="18" customHeight="1">
      <c r="A51" s="1"/>
      <c r="B51" s="18">
        <v>23</v>
      </c>
      <c r="C51" s="14" t="s">
        <v>44</v>
      </c>
      <c r="D51" s="15"/>
      <c r="E51" s="14">
        <v>22</v>
      </c>
      <c r="F51" s="5"/>
      <c r="G51" s="5"/>
      <c r="H51" s="12">
        <v>8</v>
      </c>
      <c r="I51" s="1"/>
      <c r="J51" s="1"/>
      <c r="K51" s="12" t="s">
        <v>26</v>
      </c>
      <c r="L51" s="5"/>
      <c r="M51" s="12" t="s">
        <v>26</v>
      </c>
      <c r="N51" s="1"/>
      <c r="O51" s="12" t="s">
        <v>25</v>
      </c>
      <c r="P51" s="1"/>
      <c r="Q51" s="12" t="s">
        <v>26</v>
      </c>
      <c r="R51" s="1"/>
      <c r="S51" s="18">
        <v>23</v>
      </c>
      <c r="T51" s="1"/>
      <c r="U51" s="1"/>
      <c r="V51" s="1"/>
      <c r="W51" s="1"/>
      <c r="X51" s="1"/>
      <c r="Y51" s="1"/>
      <c r="Z51" s="1"/>
      <c r="AA51" s="1"/>
      <c r="AB51" s="1"/>
    </row>
    <row r="52" spans="1:28" ht="18" customHeight="1">
      <c r="A52" s="1"/>
      <c r="B52" s="18">
        <v>24</v>
      </c>
      <c r="C52" s="14" t="s">
        <v>45</v>
      </c>
      <c r="D52" s="15"/>
      <c r="E52" s="14">
        <v>7</v>
      </c>
      <c r="F52" s="5"/>
      <c r="G52" s="5"/>
      <c r="H52" s="12">
        <v>8</v>
      </c>
      <c r="I52" s="1"/>
      <c r="J52" s="1"/>
      <c r="K52" s="12" t="s">
        <v>26</v>
      </c>
      <c r="L52" s="5"/>
      <c r="M52" s="12" t="s">
        <v>26</v>
      </c>
      <c r="N52" s="1"/>
      <c r="O52" s="12" t="s">
        <v>25</v>
      </c>
      <c r="P52" s="1"/>
      <c r="Q52" s="12" t="s">
        <v>26</v>
      </c>
      <c r="R52" s="1"/>
      <c r="S52" s="18">
        <v>24</v>
      </c>
      <c r="T52" s="1"/>
      <c r="U52" s="1"/>
      <c r="V52" s="1"/>
      <c r="W52" s="1"/>
      <c r="X52" s="1"/>
      <c r="Y52" s="1"/>
      <c r="Z52" s="1"/>
      <c r="AA52" s="1"/>
      <c r="AB52" s="1"/>
    </row>
    <row r="53" spans="1:28" ht="18" customHeight="1">
      <c r="A53" s="1"/>
      <c r="B53" s="18">
        <v>25</v>
      </c>
      <c r="C53" s="12" t="s">
        <v>48</v>
      </c>
      <c r="D53" s="15"/>
      <c r="E53" s="14">
        <v>27</v>
      </c>
      <c r="F53" s="5"/>
      <c r="G53" s="5"/>
      <c r="H53" s="12">
        <v>8</v>
      </c>
      <c r="I53" s="1"/>
      <c r="J53" s="1"/>
      <c r="K53" s="12" t="s">
        <v>26</v>
      </c>
      <c r="L53" s="5"/>
      <c r="M53" s="12" t="s">
        <v>26</v>
      </c>
      <c r="N53" s="1"/>
      <c r="O53" s="12" t="s">
        <v>25</v>
      </c>
      <c r="P53" s="1"/>
      <c r="Q53" s="12" t="s">
        <v>25</v>
      </c>
      <c r="R53" s="1"/>
      <c r="S53" s="18">
        <v>25</v>
      </c>
      <c r="T53" s="1"/>
      <c r="U53" s="1"/>
      <c r="V53" s="1"/>
      <c r="W53" s="1"/>
      <c r="X53" s="1"/>
      <c r="Y53" s="1"/>
      <c r="Z53" s="1"/>
      <c r="AA53" s="1"/>
      <c r="AB53" s="1"/>
    </row>
    <row r="54" spans="1:28" ht="18" customHeight="1">
      <c r="A54" s="1"/>
      <c r="B54" s="18">
        <v>26</v>
      </c>
      <c r="C54" s="12" t="s">
        <v>1</v>
      </c>
      <c r="D54" s="15"/>
      <c r="E54" s="14">
        <v>14</v>
      </c>
      <c r="F54" s="5"/>
      <c r="G54" s="5"/>
      <c r="H54" s="12">
        <v>8</v>
      </c>
      <c r="I54" s="1"/>
      <c r="J54" s="1"/>
      <c r="K54" s="12" t="s">
        <v>26</v>
      </c>
      <c r="L54" s="5"/>
      <c r="M54" s="12" t="s">
        <v>26</v>
      </c>
      <c r="N54" s="1"/>
      <c r="O54" s="12" t="s">
        <v>25</v>
      </c>
      <c r="P54" s="1"/>
      <c r="Q54" s="12" t="s">
        <v>26</v>
      </c>
      <c r="R54" s="1"/>
      <c r="S54" s="18">
        <v>26</v>
      </c>
      <c r="T54" s="1"/>
      <c r="U54" s="1"/>
      <c r="V54" s="1"/>
      <c r="W54" s="1"/>
      <c r="X54" s="1"/>
      <c r="Y54" s="1"/>
      <c r="Z54" s="1"/>
      <c r="AA54" s="1"/>
      <c r="AB54" s="1"/>
    </row>
    <row r="55" spans="1:28" ht="18" customHeight="1">
      <c r="A55" s="1"/>
      <c r="B55" s="18">
        <v>27</v>
      </c>
      <c r="C55" s="14" t="s">
        <v>40</v>
      </c>
      <c r="D55" s="15"/>
      <c r="E55" s="14">
        <v>16</v>
      </c>
      <c r="F55" s="5"/>
      <c r="G55" s="5"/>
      <c r="H55" s="12">
        <v>8</v>
      </c>
      <c r="I55" s="1"/>
      <c r="J55" s="1"/>
      <c r="K55" s="12" t="s">
        <v>26</v>
      </c>
      <c r="L55" s="5"/>
      <c r="M55" s="12" t="s">
        <v>26</v>
      </c>
      <c r="N55" s="1"/>
      <c r="O55" s="12" t="s">
        <v>25</v>
      </c>
      <c r="P55" s="1"/>
      <c r="Q55" s="12" t="s">
        <v>26</v>
      </c>
      <c r="R55" s="1"/>
      <c r="S55" s="18">
        <v>27</v>
      </c>
      <c r="T55" s="1"/>
      <c r="U55" s="1"/>
      <c r="V55" s="1"/>
      <c r="W55" s="1"/>
      <c r="X55" s="1"/>
      <c r="Y55" s="1"/>
      <c r="Z55" s="1"/>
      <c r="AA55" s="1"/>
      <c r="AB55" s="1"/>
    </row>
    <row r="56" spans="1:28" ht="18" customHeight="1">
      <c r="A56" s="1"/>
      <c r="B56" s="18">
        <v>28</v>
      </c>
      <c r="C56" s="14" t="s">
        <v>41</v>
      </c>
      <c r="D56" s="15"/>
      <c r="E56" s="14">
        <v>15</v>
      </c>
      <c r="F56" s="5"/>
      <c r="G56" s="5"/>
      <c r="H56" s="12">
        <v>8</v>
      </c>
      <c r="I56" s="1"/>
      <c r="J56" s="1"/>
      <c r="K56" s="12" t="s">
        <v>26</v>
      </c>
      <c r="L56" s="5"/>
      <c r="M56" s="12" t="s">
        <v>26</v>
      </c>
      <c r="N56" s="1"/>
      <c r="O56" s="12" t="s">
        <v>25</v>
      </c>
      <c r="P56" s="1"/>
      <c r="Q56" s="12" t="s">
        <v>26</v>
      </c>
      <c r="R56" s="1"/>
      <c r="S56" s="18">
        <v>28</v>
      </c>
      <c r="T56" s="1"/>
      <c r="U56" s="1"/>
      <c r="V56" s="1"/>
      <c r="W56" s="1"/>
      <c r="X56" s="1"/>
      <c r="Y56" s="1"/>
      <c r="Z56" s="1"/>
      <c r="AA56" s="1"/>
      <c r="AB56" s="1"/>
    </row>
    <row r="57" spans="1:28" ht="18" customHeight="1">
      <c r="A57" s="1"/>
      <c r="B57" s="18">
        <v>29</v>
      </c>
      <c r="C57" s="14" t="s">
        <v>40</v>
      </c>
      <c r="D57" s="15"/>
      <c r="E57" s="14">
        <v>12</v>
      </c>
      <c r="F57" s="5"/>
      <c r="G57" s="5"/>
      <c r="H57" s="12">
        <v>8</v>
      </c>
      <c r="I57" s="1"/>
      <c r="J57" s="1"/>
      <c r="K57" s="12" t="s">
        <v>26</v>
      </c>
      <c r="L57" s="5"/>
      <c r="M57" s="12" t="s">
        <v>26</v>
      </c>
      <c r="N57" s="1"/>
      <c r="O57" s="12" t="s">
        <v>25</v>
      </c>
      <c r="P57" s="1"/>
      <c r="Q57" s="12" t="s">
        <v>26</v>
      </c>
      <c r="R57" s="1"/>
      <c r="S57" s="18">
        <v>29</v>
      </c>
      <c r="T57" s="1"/>
      <c r="U57" s="1"/>
      <c r="V57" s="1"/>
      <c r="W57" s="1"/>
      <c r="X57" s="1"/>
      <c r="Y57" s="1"/>
      <c r="Z57" s="1"/>
      <c r="AA57" s="1"/>
      <c r="AB57" s="1"/>
    </row>
    <row r="58" spans="1:28" ht="18" customHeight="1">
      <c r="A58" s="1"/>
      <c r="B58" s="18">
        <v>30</v>
      </c>
      <c r="C58" s="14" t="s">
        <v>0</v>
      </c>
      <c r="D58" s="15"/>
      <c r="E58" s="14">
        <v>19</v>
      </c>
      <c r="F58" s="5"/>
      <c r="G58" s="5"/>
      <c r="H58" s="12">
        <v>8</v>
      </c>
      <c r="I58" s="1"/>
      <c r="J58" s="1"/>
      <c r="K58" s="12" t="s">
        <v>26</v>
      </c>
      <c r="L58" s="5"/>
      <c r="M58" s="12" t="s">
        <v>26</v>
      </c>
      <c r="N58" s="1"/>
      <c r="O58" s="12" t="s">
        <v>25</v>
      </c>
      <c r="P58" s="1"/>
      <c r="Q58" s="12" t="s">
        <v>26</v>
      </c>
      <c r="R58" s="1"/>
      <c r="S58" s="18">
        <v>30</v>
      </c>
      <c r="T58" s="1"/>
      <c r="U58" s="1"/>
      <c r="V58" s="1"/>
      <c r="W58" s="1"/>
      <c r="X58" s="1"/>
      <c r="Y58" s="1"/>
      <c r="Z58" s="1"/>
      <c r="AA58" s="1"/>
      <c r="AB58" s="1"/>
    </row>
    <row r="59" spans="1:28" ht="18" customHeight="1">
      <c r="A59" s="1"/>
      <c r="B59" s="18">
        <v>31</v>
      </c>
      <c r="C59" s="14" t="s">
        <v>0</v>
      </c>
      <c r="D59" s="15"/>
      <c r="E59" s="14">
        <v>12</v>
      </c>
      <c r="F59" s="5"/>
      <c r="G59" s="5"/>
      <c r="H59" s="12">
        <v>8</v>
      </c>
      <c r="I59" s="1"/>
      <c r="J59" s="1"/>
      <c r="K59" s="12" t="s">
        <v>26</v>
      </c>
      <c r="L59" s="5"/>
      <c r="M59" s="12" t="s">
        <v>26</v>
      </c>
      <c r="N59" s="1"/>
      <c r="O59" s="12" t="s">
        <v>25</v>
      </c>
      <c r="P59" s="1"/>
      <c r="Q59" s="12" t="s">
        <v>26</v>
      </c>
      <c r="R59" s="1"/>
      <c r="S59" s="18">
        <v>31</v>
      </c>
      <c r="T59" s="1"/>
      <c r="U59" s="1"/>
      <c r="V59" s="1"/>
      <c r="W59" s="1"/>
      <c r="X59" s="1"/>
      <c r="Y59" s="1"/>
      <c r="Z59" s="1"/>
      <c r="AA59" s="1"/>
      <c r="AB59" s="1"/>
    </row>
    <row r="60" spans="1:28" ht="18" customHeight="1">
      <c r="A60" s="1"/>
      <c r="B60" s="18">
        <v>32</v>
      </c>
      <c r="C60" s="14" t="s">
        <v>41</v>
      </c>
      <c r="D60" s="15"/>
      <c r="E60" s="14">
        <v>11</v>
      </c>
      <c r="F60" s="5"/>
      <c r="G60" s="5"/>
      <c r="H60" s="12">
        <v>8</v>
      </c>
      <c r="I60" s="1"/>
      <c r="J60" s="1"/>
      <c r="K60" s="12" t="s">
        <v>26</v>
      </c>
      <c r="L60" s="5"/>
      <c r="M60" s="12" t="s">
        <v>26</v>
      </c>
      <c r="N60" s="1"/>
      <c r="O60" s="12" t="s">
        <v>25</v>
      </c>
      <c r="P60" s="1"/>
      <c r="Q60" s="12" t="s">
        <v>26</v>
      </c>
      <c r="R60" s="1"/>
      <c r="S60" s="18">
        <v>32</v>
      </c>
      <c r="T60" s="1"/>
      <c r="U60" s="1"/>
      <c r="V60" s="1"/>
      <c r="W60" s="1"/>
      <c r="X60" s="1"/>
      <c r="Y60" s="1"/>
      <c r="Z60" s="1"/>
      <c r="AA60" s="1"/>
      <c r="AB60" s="1"/>
    </row>
    <row r="61" spans="1:28" ht="18" customHeight="1">
      <c r="A61" s="1"/>
      <c r="B61" s="18">
        <v>33</v>
      </c>
      <c r="C61" s="14" t="s">
        <v>42</v>
      </c>
      <c r="D61" s="15"/>
      <c r="E61" s="14">
        <v>16</v>
      </c>
      <c r="F61" s="5"/>
      <c r="G61" s="5"/>
      <c r="H61" s="12">
        <v>8</v>
      </c>
      <c r="I61" s="1"/>
      <c r="J61" s="1"/>
      <c r="K61" s="12" t="s">
        <v>26</v>
      </c>
      <c r="L61" s="5"/>
      <c r="M61" s="12" t="s">
        <v>26</v>
      </c>
      <c r="N61" s="1"/>
      <c r="O61" s="12" t="s">
        <v>25</v>
      </c>
      <c r="P61" s="1"/>
      <c r="Q61" s="12" t="s">
        <v>26</v>
      </c>
      <c r="R61" s="1"/>
      <c r="S61" s="18">
        <v>33</v>
      </c>
      <c r="T61" s="1"/>
      <c r="U61" s="1"/>
      <c r="V61" s="1"/>
      <c r="W61" s="1"/>
      <c r="X61" s="1"/>
      <c r="Y61" s="1"/>
      <c r="Z61" s="1"/>
      <c r="AA61" s="1"/>
      <c r="AB61" s="1"/>
    </row>
    <row r="62" spans="1:28" ht="18" customHeight="1">
      <c r="A62" s="1"/>
      <c r="B62" s="18">
        <v>34</v>
      </c>
      <c r="C62" s="14" t="s">
        <v>43</v>
      </c>
      <c r="D62" s="15"/>
      <c r="E62" s="14">
        <v>13</v>
      </c>
      <c r="F62" s="5"/>
      <c r="G62" s="5"/>
      <c r="H62" s="12">
        <v>8</v>
      </c>
      <c r="I62" s="1"/>
      <c r="J62" s="1"/>
      <c r="K62" s="12" t="s">
        <v>26</v>
      </c>
      <c r="L62" s="5"/>
      <c r="M62" s="12" t="s">
        <v>26</v>
      </c>
      <c r="N62" s="1"/>
      <c r="O62" s="12" t="s">
        <v>25</v>
      </c>
      <c r="P62" s="1"/>
      <c r="Q62" s="12" t="s">
        <v>26</v>
      </c>
      <c r="R62" s="1"/>
      <c r="S62" s="18">
        <v>34</v>
      </c>
      <c r="T62" s="1"/>
      <c r="U62" s="1"/>
      <c r="V62" s="1"/>
      <c r="W62" s="1"/>
      <c r="X62" s="1"/>
      <c r="Y62" s="1"/>
      <c r="Z62" s="1"/>
      <c r="AA62" s="1"/>
      <c r="AB62" s="1"/>
    </row>
    <row r="63" spans="1:28" ht="18" customHeight="1">
      <c r="A63" s="1"/>
      <c r="B63" s="18">
        <v>35</v>
      </c>
      <c r="C63" s="14" t="s">
        <v>44</v>
      </c>
      <c r="D63" s="1"/>
      <c r="E63" s="14">
        <v>12</v>
      </c>
      <c r="F63" s="1"/>
      <c r="G63" s="1"/>
      <c r="H63" s="12">
        <v>8</v>
      </c>
      <c r="I63" s="1"/>
      <c r="J63" s="1"/>
      <c r="K63" s="12" t="s">
        <v>26</v>
      </c>
      <c r="L63" s="1"/>
      <c r="M63" s="12" t="s">
        <v>26</v>
      </c>
      <c r="N63" s="1"/>
      <c r="O63" s="12" t="s">
        <v>25</v>
      </c>
      <c r="P63" s="1"/>
      <c r="Q63" s="12" t="s">
        <v>26</v>
      </c>
      <c r="R63" s="1"/>
      <c r="S63" s="18">
        <v>35</v>
      </c>
      <c r="T63" s="1"/>
      <c r="U63" s="1"/>
      <c r="V63" s="1"/>
      <c r="W63" s="1"/>
      <c r="X63" s="1"/>
      <c r="Y63" s="1"/>
      <c r="Z63" s="1"/>
      <c r="AA63" s="1"/>
      <c r="AB63" s="1"/>
    </row>
    <row r="64" spans="1:28" ht="18" customHeight="1">
      <c r="A64" s="1"/>
      <c r="B64" s="18">
        <v>36</v>
      </c>
      <c r="C64" s="14" t="s">
        <v>45</v>
      </c>
      <c r="D64" s="1"/>
      <c r="E64" s="14">
        <v>15</v>
      </c>
      <c r="F64" s="1"/>
      <c r="G64" s="1"/>
      <c r="H64" s="12">
        <v>8</v>
      </c>
      <c r="I64" s="1"/>
      <c r="J64" s="1"/>
      <c r="K64" s="12" t="s">
        <v>26</v>
      </c>
      <c r="L64" s="1"/>
      <c r="M64" s="12" t="s">
        <v>26</v>
      </c>
      <c r="N64" s="1"/>
      <c r="O64" s="12" t="s">
        <v>25</v>
      </c>
      <c r="P64" s="1"/>
      <c r="Q64" s="12" t="s">
        <v>26</v>
      </c>
      <c r="R64" s="1"/>
      <c r="S64" s="18">
        <v>36</v>
      </c>
      <c r="T64" s="1"/>
      <c r="U64" s="1"/>
      <c r="V64" s="1"/>
      <c r="W64" s="1"/>
      <c r="X64" s="1"/>
      <c r="Y64" s="1"/>
      <c r="Z64" s="1"/>
      <c r="AA64" s="1"/>
      <c r="AB64" s="1"/>
    </row>
    <row r="65" spans="1:28" ht="18" customHeight="1">
      <c r="A65" s="1"/>
      <c r="B65" s="18">
        <v>37</v>
      </c>
      <c r="C65" s="12" t="s">
        <v>47</v>
      </c>
      <c r="D65" s="1"/>
      <c r="E65" s="14">
        <v>16</v>
      </c>
      <c r="F65" s="1"/>
      <c r="G65" s="1"/>
      <c r="H65" s="12">
        <v>8</v>
      </c>
      <c r="I65" s="1"/>
      <c r="J65" s="1"/>
      <c r="K65" s="12" t="s">
        <v>26</v>
      </c>
      <c r="L65" s="1"/>
      <c r="M65" s="12" t="s">
        <v>26</v>
      </c>
      <c r="N65" s="1"/>
      <c r="O65" s="12" t="s">
        <v>25</v>
      </c>
      <c r="P65" s="1"/>
      <c r="Q65" s="12" t="s">
        <v>26</v>
      </c>
      <c r="R65" s="1"/>
      <c r="S65" s="18">
        <v>37</v>
      </c>
      <c r="T65" s="1"/>
      <c r="U65" s="1"/>
      <c r="V65" s="1"/>
      <c r="W65" s="1"/>
      <c r="X65" s="1"/>
      <c r="Y65" s="1"/>
      <c r="Z65" s="1"/>
      <c r="AA65" s="1"/>
      <c r="AB65" s="1"/>
    </row>
    <row r="66" spans="1:28" ht="18" customHeight="1">
      <c r="A66" s="1"/>
      <c r="B66" s="18">
        <v>38</v>
      </c>
      <c r="C66" s="12" t="s">
        <v>1</v>
      </c>
      <c r="D66" s="1"/>
      <c r="E66" s="14">
        <v>15</v>
      </c>
      <c r="F66" s="1"/>
      <c r="G66" s="1"/>
      <c r="H66" s="12">
        <v>8</v>
      </c>
      <c r="I66" s="1"/>
      <c r="J66" s="1"/>
      <c r="K66" s="12" t="s">
        <v>26</v>
      </c>
      <c r="L66" s="1"/>
      <c r="M66" s="12" t="s">
        <v>26</v>
      </c>
      <c r="N66" s="1"/>
      <c r="O66" s="12" t="s">
        <v>25</v>
      </c>
      <c r="P66" s="1"/>
      <c r="Q66" s="12" t="s">
        <v>26</v>
      </c>
      <c r="R66" s="1"/>
      <c r="S66" s="18">
        <v>38</v>
      </c>
      <c r="T66" s="1"/>
      <c r="U66" s="1"/>
      <c r="V66" s="1"/>
      <c r="W66" s="1"/>
      <c r="X66" s="1"/>
      <c r="Y66" s="1"/>
      <c r="Z66" s="1"/>
      <c r="AA66" s="1"/>
      <c r="AB66" s="1"/>
    </row>
    <row r="67" spans="1:28" ht="18" customHeight="1">
      <c r="A67" s="1"/>
      <c r="B67" s="18">
        <v>39</v>
      </c>
      <c r="C67" s="14" t="s">
        <v>40</v>
      </c>
      <c r="D67" s="1"/>
      <c r="E67" s="14">
        <v>20</v>
      </c>
      <c r="F67" s="1"/>
      <c r="G67" s="1"/>
      <c r="H67" s="12">
        <v>8</v>
      </c>
      <c r="I67" s="1"/>
      <c r="J67" s="1"/>
      <c r="K67" s="12" t="s">
        <v>26</v>
      </c>
      <c r="L67" s="1"/>
      <c r="M67" s="12" t="s">
        <v>26</v>
      </c>
      <c r="N67" s="1"/>
      <c r="O67" s="12" t="s">
        <v>25</v>
      </c>
      <c r="P67" s="1"/>
      <c r="Q67" s="12" t="s">
        <v>26</v>
      </c>
      <c r="R67" s="1"/>
      <c r="S67" s="18">
        <v>39</v>
      </c>
      <c r="T67" s="1"/>
      <c r="U67" s="1"/>
      <c r="V67" s="1"/>
      <c r="W67" s="1"/>
      <c r="X67" s="1"/>
      <c r="Y67" s="1"/>
      <c r="Z67" s="1"/>
      <c r="AA67" s="1"/>
      <c r="AB67" s="1"/>
    </row>
    <row r="68" spans="1:28" ht="18" customHeight="1">
      <c r="A68" s="1"/>
      <c r="B68" s="18">
        <v>40</v>
      </c>
      <c r="C68" s="14" t="s">
        <v>41</v>
      </c>
      <c r="D68" s="1"/>
      <c r="E68" s="14">
        <v>9</v>
      </c>
      <c r="F68" s="1"/>
      <c r="G68" s="1"/>
      <c r="H68" s="12">
        <v>8</v>
      </c>
      <c r="I68" s="1"/>
      <c r="J68" s="1"/>
      <c r="K68" s="12" t="s">
        <v>26</v>
      </c>
      <c r="L68" s="1"/>
      <c r="M68" s="12" t="s">
        <v>26</v>
      </c>
      <c r="N68" s="1"/>
      <c r="O68" s="12" t="s">
        <v>25</v>
      </c>
      <c r="P68" s="1"/>
      <c r="Q68" s="12" t="s">
        <v>26</v>
      </c>
      <c r="R68" s="1"/>
      <c r="S68" s="18">
        <v>40</v>
      </c>
      <c r="T68" s="1"/>
      <c r="U68" s="1"/>
      <c r="V68" s="1"/>
      <c r="W68" s="1"/>
      <c r="X68" s="1"/>
      <c r="Y68" s="1"/>
      <c r="Z68" s="1"/>
      <c r="AA68" s="1"/>
      <c r="AB68" s="1"/>
    </row>
    <row r="69" spans="1:28" ht="18" customHeight="1">
      <c r="A69" s="1"/>
      <c r="B69" s="18">
        <v>41</v>
      </c>
      <c r="C69" s="14" t="s">
        <v>40</v>
      </c>
      <c r="D69" s="1"/>
      <c r="E69" s="14">
        <v>16</v>
      </c>
      <c r="F69" s="1"/>
      <c r="G69" s="1"/>
      <c r="H69" s="12">
        <v>8</v>
      </c>
      <c r="I69" s="1"/>
      <c r="J69" s="1"/>
      <c r="K69" s="12" t="s">
        <v>26</v>
      </c>
      <c r="L69" s="1"/>
      <c r="M69" s="12" t="s">
        <v>26</v>
      </c>
      <c r="N69" s="1"/>
      <c r="O69" s="12" t="s">
        <v>25</v>
      </c>
      <c r="P69" s="1"/>
      <c r="Q69" s="12" t="s">
        <v>26</v>
      </c>
      <c r="R69" s="1"/>
      <c r="S69" s="18">
        <v>41</v>
      </c>
      <c r="T69" s="1"/>
      <c r="U69" s="1"/>
      <c r="V69" s="1"/>
      <c r="W69" s="1"/>
      <c r="X69" s="1"/>
      <c r="Y69" s="1"/>
      <c r="Z69" s="1"/>
      <c r="AA69" s="1"/>
      <c r="AB69" s="1"/>
    </row>
    <row r="70" spans="1:28" ht="18" customHeight="1">
      <c r="A70" s="1"/>
      <c r="B70" s="18">
        <v>42</v>
      </c>
      <c r="C70" s="14" t="s">
        <v>0</v>
      </c>
      <c r="D70" s="1"/>
      <c r="E70" s="14">
        <v>19</v>
      </c>
      <c r="F70" s="1"/>
      <c r="G70" s="1"/>
      <c r="H70" s="12">
        <v>8</v>
      </c>
      <c r="I70" s="1"/>
      <c r="J70" s="1"/>
      <c r="K70" s="12" t="s">
        <v>26</v>
      </c>
      <c r="L70" s="1"/>
      <c r="M70" s="12" t="s">
        <v>26</v>
      </c>
      <c r="N70" s="1"/>
      <c r="O70" s="12" t="s">
        <v>25</v>
      </c>
      <c r="P70" s="1"/>
      <c r="Q70" s="12" t="s">
        <v>26</v>
      </c>
      <c r="R70" s="1"/>
      <c r="S70" s="18">
        <v>42</v>
      </c>
      <c r="T70" s="1"/>
      <c r="U70" s="1"/>
      <c r="V70" s="1"/>
      <c r="W70" s="1"/>
      <c r="X70" s="1"/>
      <c r="Y70" s="1"/>
      <c r="Z70" s="1"/>
      <c r="AA70" s="1"/>
      <c r="AB70" s="1"/>
    </row>
    <row r="71" spans="1:28" ht="18" customHeight="1">
      <c r="A71" s="1"/>
      <c r="B71" s="18">
        <v>43</v>
      </c>
      <c r="C71" s="14" t="s">
        <v>0</v>
      </c>
      <c r="D71" s="1"/>
      <c r="E71" s="14">
        <v>12</v>
      </c>
      <c r="F71" s="1"/>
      <c r="G71" s="1"/>
      <c r="H71" s="12">
        <v>8</v>
      </c>
      <c r="I71" s="1"/>
      <c r="J71" s="1"/>
      <c r="K71" s="12" t="s">
        <v>26</v>
      </c>
      <c r="L71" s="1"/>
      <c r="M71" s="12" t="s">
        <v>26</v>
      </c>
      <c r="N71" s="1"/>
      <c r="O71" s="12" t="s">
        <v>25</v>
      </c>
      <c r="P71" s="1"/>
      <c r="Q71" s="12" t="s">
        <v>26</v>
      </c>
      <c r="R71" s="1"/>
      <c r="S71" s="18">
        <v>43</v>
      </c>
      <c r="T71" s="1"/>
      <c r="U71" s="1"/>
      <c r="V71" s="1"/>
      <c r="W71" s="1"/>
      <c r="X71" s="1"/>
      <c r="Y71" s="1"/>
      <c r="Z71" s="1"/>
      <c r="AA71" s="1"/>
      <c r="AB71" s="1"/>
    </row>
    <row r="72" spans="1:28" ht="18" customHeight="1">
      <c r="A72" s="1"/>
      <c r="B72" s="18">
        <v>44</v>
      </c>
      <c r="C72" s="14" t="s">
        <v>41</v>
      </c>
      <c r="D72" s="1"/>
      <c r="E72" s="14">
        <v>16</v>
      </c>
      <c r="F72" s="1"/>
      <c r="G72" s="1"/>
      <c r="H72" s="12">
        <v>8</v>
      </c>
      <c r="I72" s="1"/>
      <c r="J72" s="1"/>
      <c r="K72" s="12" t="s">
        <v>26</v>
      </c>
      <c r="L72" s="1"/>
      <c r="M72" s="12" t="s">
        <v>26</v>
      </c>
      <c r="N72" s="1"/>
      <c r="O72" s="12" t="s">
        <v>25</v>
      </c>
      <c r="P72" s="1"/>
      <c r="Q72" s="12" t="s">
        <v>26</v>
      </c>
      <c r="R72" s="1"/>
      <c r="S72" s="18">
        <v>44</v>
      </c>
      <c r="T72" s="1"/>
      <c r="U72" s="1"/>
      <c r="V72" s="1"/>
      <c r="W72" s="1"/>
      <c r="X72" s="1"/>
      <c r="Y72" s="1"/>
      <c r="Z72" s="1"/>
      <c r="AA72" s="1"/>
      <c r="AB72" s="1"/>
    </row>
    <row r="73" spans="1:28" ht="18" customHeight="1">
      <c r="A73" s="1"/>
      <c r="B73" s="18">
        <v>45</v>
      </c>
      <c r="C73" s="14" t="s">
        <v>42</v>
      </c>
      <c r="D73" s="1"/>
      <c r="E73" s="14">
        <v>15</v>
      </c>
      <c r="F73" s="1"/>
      <c r="G73" s="1"/>
      <c r="H73" s="12">
        <v>8</v>
      </c>
      <c r="I73" s="1"/>
      <c r="J73" s="1"/>
      <c r="K73" s="12" t="s">
        <v>26</v>
      </c>
      <c r="L73" s="1"/>
      <c r="M73" s="12" t="s">
        <v>26</v>
      </c>
      <c r="N73" s="1"/>
      <c r="O73" s="12" t="s">
        <v>25</v>
      </c>
      <c r="P73" s="1"/>
      <c r="Q73" s="12" t="s">
        <v>26</v>
      </c>
      <c r="R73" s="1"/>
      <c r="S73" s="18">
        <v>45</v>
      </c>
      <c r="T73" s="1"/>
      <c r="U73" s="1"/>
      <c r="V73" s="1"/>
      <c r="W73" s="1"/>
      <c r="X73" s="1"/>
      <c r="Y73" s="1"/>
      <c r="Z73" s="1"/>
      <c r="AA73" s="1"/>
      <c r="AB73" s="1"/>
    </row>
    <row r="74" spans="1:28" ht="18" customHeight="1">
      <c r="A74" s="1"/>
      <c r="B74" s="18">
        <v>46</v>
      </c>
      <c r="C74" s="14" t="s">
        <v>43</v>
      </c>
      <c r="D74" s="1"/>
      <c r="E74" s="14">
        <v>16</v>
      </c>
      <c r="F74" s="1"/>
      <c r="G74" s="1"/>
      <c r="H74" s="12">
        <v>8</v>
      </c>
      <c r="I74" s="1"/>
      <c r="J74" s="1"/>
      <c r="K74" s="12" t="s">
        <v>26</v>
      </c>
      <c r="L74" s="1"/>
      <c r="M74" s="12" t="s">
        <v>26</v>
      </c>
      <c r="N74" s="1"/>
      <c r="O74" s="12" t="s">
        <v>25</v>
      </c>
      <c r="P74" s="1"/>
      <c r="Q74" s="12" t="s">
        <v>26</v>
      </c>
      <c r="R74" s="1"/>
      <c r="S74" s="18">
        <v>46</v>
      </c>
      <c r="T74" s="1"/>
      <c r="U74" s="1"/>
      <c r="V74" s="1"/>
      <c r="W74" s="1"/>
      <c r="X74" s="1"/>
      <c r="Y74" s="1"/>
      <c r="Z74" s="1"/>
      <c r="AA74" s="1"/>
      <c r="AB74" s="1"/>
    </row>
    <row r="75" spans="1:28" ht="18" customHeight="1">
      <c r="A75" s="1"/>
      <c r="B75" s="18">
        <v>47</v>
      </c>
      <c r="C75" s="14" t="s">
        <v>44</v>
      </c>
      <c r="D75" s="1"/>
      <c r="E75" s="14">
        <v>12</v>
      </c>
      <c r="F75" s="1"/>
      <c r="G75" s="1"/>
      <c r="H75" s="12">
        <v>8</v>
      </c>
      <c r="I75" s="1"/>
      <c r="J75" s="1"/>
      <c r="K75" s="12" t="s">
        <v>26</v>
      </c>
      <c r="L75" s="1"/>
      <c r="M75" s="12" t="s">
        <v>26</v>
      </c>
      <c r="N75" s="1"/>
      <c r="O75" s="12" t="s">
        <v>25</v>
      </c>
      <c r="P75" s="1"/>
      <c r="Q75" s="12" t="s">
        <v>26</v>
      </c>
      <c r="R75" s="1"/>
      <c r="S75" s="18">
        <v>47</v>
      </c>
      <c r="T75" s="1"/>
      <c r="U75" s="1"/>
      <c r="V75" s="1"/>
      <c r="W75" s="1"/>
      <c r="X75" s="1"/>
      <c r="Y75" s="1"/>
      <c r="Z75" s="1"/>
      <c r="AA75" s="1"/>
      <c r="AB75" s="1"/>
    </row>
    <row r="76" spans="1:28" ht="18" customHeight="1">
      <c r="A76" s="1"/>
      <c r="B76" s="18">
        <v>48</v>
      </c>
      <c r="C76" s="14" t="s">
        <v>45</v>
      </c>
      <c r="D76" s="1"/>
      <c r="E76" s="14">
        <v>15</v>
      </c>
      <c r="F76" s="1"/>
      <c r="G76" s="1"/>
      <c r="H76" s="12">
        <v>8</v>
      </c>
      <c r="I76" s="1"/>
      <c r="J76" s="1"/>
      <c r="K76" s="12" t="s">
        <v>26</v>
      </c>
      <c r="L76" s="1"/>
      <c r="M76" s="12" t="s">
        <v>26</v>
      </c>
      <c r="N76" s="1"/>
      <c r="O76" s="12" t="s">
        <v>25</v>
      </c>
      <c r="P76" s="1"/>
      <c r="Q76" s="12" t="s">
        <v>26</v>
      </c>
      <c r="R76" s="1"/>
      <c r="S76" s="18">
        <v>48</v>
      </c>
      <c r="T76" s="1"/>
      <c r="U76" s="1"/>
      <c r="V76" s="1"/>
      <c r="W76" s="1"/>
      <c r="X76" s="1"/>
      <c r="Y76" s="1"/>
      <c r="Z76" s="1"/>
      <c r="AA76" s="1"/>
      <c r="AB76" s="1"/>
    </row>
    <row r="77" spans="1:28" ht="18" customHeight="1">
      <c r="A77" s="1"/>
      <c r="B77" s="18">
        <v>49</v>
      </c>
      <c r="C77" s="12" t="s">
        <v>46</v>
      </c>
      <c r="D77" s="1"/>
      <c r="E77" s="14">
        <v>14</v>
      </c>
      <c r="F77" s="1"/>
      <c r="G77" s="1"/>
      <c r="H77" s="12">
        <v>8</v>
      </c>
      <c r="I77" s="1"/>
      <c r="J77" s="1"/>
      <c r="K77" s="12" t="s">
        <v>26</v>
      </c>
      <c r="L77" s="1"/>
      <c r="M77" s="12" t="s">
        <v>26</v>
      </c>
      <c r="N77" s="1"/>
      <c r="O77" s="12" t="s">
        <v>25</v>
      </c>
      <c r="P77" s="1"/>
      <c r="Q77" s="12" t="s">
        <v>26</v>
      </c>
      <c r="R77" s="1"/>
      <c r="S77" s="18">
        <v>49</v>
      </c>
      <c r="T77" s="1"/>
      <c r="U77" s="1"/>
      <c r="V77" s="1"/>
      <c r="W77" s="1"/>
      <c r="X77" s="1"/>
      <c r="Y77" s="1"/>
      <c r="Z77" s="1"/>
      <c r="AA77" s="1"/>
      <c r="AB77" s="1"/>
    </row>
    <row r="78" spans="1:28" ht="18" customHeight="1">
      <c r="A78" s="1"/>
      <c r="B78" s="18">
        <v>50</v>
      </c>
      <c r="C78" s="12" t="s">
        <v>1</v>
      </c>
      <c r="D78" s="1"/>
      <c r="E78" s="14">
        <v>13</v>
      </c>
      <c r="F78" s="1"/>
      <c r="G78" s="1"/>
      <c r="H78" s="12">
        <v>8</v>
      </c>
      <c r="I78" s="1"/>
      <c r="J78" s="1"/>
      <c r="K78" s="12" t="s">
        <v>26</v>
      </c>
      <c r="L78" s="1"/>
      <c r="M78" s="12" t="s">
        <v>26</v>
      </c>
      <c r="N78" s="1"/>
      <c r="O78" s="12" t="s">
        <v>25</v>
      </c>
      <c r="P78" s="1"/>
      <c r="Q78" s="12" t="s">
        <v>26</v>
      </c>
      <c r="R78" s="1"/>
      <c r="S78" s="18">
        <v>50</v>
      </c>
      <c r="T78" s="1"/>
      <c r="U78" s="1"/>
      <c r="V78" s="1"/>
      <c r="W78" s="1"/>
      <c r="X78" s="1"/>
      <c r="Y78" s="1"/>
      <c r="Z78" s="1"/>
      <c r="AA78" s="1"/>
      <c r="AB78" s="1"/>
    </row>
    <row r="79" spans="1:28" ht="18" customHeight="1">
      <c r="A79" s="1"/>
      <c r="B79" s="18">
        <v>51</v>
      </c>
      <c r="C79" s="14" t="s">
        <v>40</v>
      </c>
      <c r="D79" s="1"/>
      <c r="E79" s="14">
        <v>11</v>
      </c>
      <c r="F79" s="1"/>
      <c r="G79" s="1"/>
      <c r="H79" s="12">
        <v>8</v>
      </c>
      <c r="I79" s="1"/>
      <c r="J79" s="1"/>
      <c r="K79" s="12" t="s">
        <v>26</v>
      </c>
      <c r="L79" s="1"/>
      <c r="M79" s="12" t="s">
        <v>26</v>
      </c>
      <c r="N79" s="1"/>
      <c r="O79" s="12" t="s">
        <v>25</v>
      </c>
      <c r="P79" s="1"/>
      <c r="Q79" s="12" t="s">
        <v>26</v>
      </c>
      <c r="R79" s="1"/>
      <c r="S79" s="18">
        <v>51</v>
      </c>
      <c r="T79" s="1"/>
      <c r="U79" s="1"/>
      <c r="V79" s="1"/>
      <c r="W79" s="1"/>
      <c r="X79" s="1"/>
      <c r="Y79" s="1"/>
      <c r="Z79" s="1"/>
      <c r="AA79" s="1"/>
      <c r="AB79" s="1"/>
    </row>
    <row r="80" spans="1:28" ht="18" customHeight="1">
      <c r="A80" s="1"/>
      <c r="B80" s="18">
        <v>52</v>
      </c>
      <c r="C80" s="14" t="s">
        <v>41</v>
      </c>
      <c r="D80" s="1"/>
      <c r="E80" s="14">
        <v>15</v>
      </c>
      <c r="F80" s="1"/>
      <c r="G80" s="1"/>
      <c r="H80" s="12">
        <v>8</v>
      </c>
      <c r="I80" s="1"/>
      <c r="J80" s="1"/>
      <c r="K80" s="12" t="s">
        <v>26</v>
      </c>
      <c r="L80" s="1"/>
      <c r="M80" s="12" t="s">
        <v>26</v>
      </c>
      <c r="N80" s="1"/>
      <c r="O80" s="12" t="s">
        <v>25</v>
      </c>
      <c r="P80" s="1"/>
      <c r="Q80" s="12" t="s">
        <v>26</v>
      </c>
      <c r="R80" s="1"/>
      <c r="S80" s="18">
        <v>52</v>
      </c>
      <c r="T80" s="1"/>
      <c r="U80" s="1"/>
      <c r="V80" s="1"/>
      <c r="W80" s="1"/>
      <c r="X80" s="1"/>
      <c r="Y80" s="1"/>
      <c r="Z80" s="1"/>
      <c r="AA80" s="1"/>
      <c r="AB80" s="1"/>
    </row>
    <row r="81" spans="1:28" ht="18" customHeight="1">
      <c r="A81" s="1"/>
      <c r="B81" s="18">
        <v>53</v>
      </c>
      <c r="C81" s="14" t="s">
        <v>40</v>
      </c>
      <c r="D81" s="1"/>
      <c r="E81" s="14">
        <v>12</v>
      </c>
      <c r="F81" s="1"/>
      <c r="G81" s="1"/>
      <c r="H81" s="12">
        <v>8</v>
      </c>
      <c r="I81" s="1"/>
      <c r="J81" s="1"/>
      <c r="K81" s="12" t="s">
        <v>26</v>
      </c>
      <c r="L81" s="1"/>
      <c r="M81" s="12" t="s">
        <v>26</v>
      </c>
      <c r="N81" s="1"/>
      <c r="O81" s="12" t="s">
        <v>25</v>
      </c>
      <c r="P81" s="1"/>
      <c r="Q81" s="12" t="s">
        <v>26</v>
      </c>
      <c r="R81" s="1"/>
      <c r="S81" s="18">
        <v>53</v>
      </c>
      <c r="T81" s="1"/>
      <c r="U81" s="1"/>
      <c r="V81" s="1"/>
      <c r="W81" s="1"/>
      <c r="X81" s="1"/>
      <c r="Y81" s="1"/>
      <c r="Z81" s="1"/>
      <c r="AA81" s="1"/>
      <c r="AB81" s="1"/>
    </row>
    <row r="82" spans="1:28" ht="18" customHeight="1">
      <c r="A82" s="1"/>
      <c r="B82" s="18">
        <v>54</v>
      </c>
      <c r="C82" s="14" t="s">
        <v>0</v>
      </c>
      <c r="D82" s="1"/>
      <c r="E82" s="14">
        <v>11</v>
      </c>
      <c r="F82" s="1"/>
      <c r="G82" s="1"/>
      <c r="H82" s="12">
        <v>8</v>
      </c>
      <c r="I82" s="1"/>
      <c r="J82" s="1"/>
      <c r="K82" s="12" t="s">
        <v>26</v>
      </c>
      <c r="L82" s="1"/>
      <c r="M82" s="12" t="s">
        <v>26</v>
      </c>
      <c r="N82" s="1"/>
      <c r="O82" s="12" t="s">
        <v>25</v>
      </c>
      <c r="P82" s="1"/>
      <c r="Q82" s="12" t="s">
        <v>26</v>
      </c>
      <c r="R82" s="1"/>
      <c r="S82" s="18">
        <v>54</v>
      </c>
      <c r="T82" s="1"/>
      <c r="U82" s="1"/>
      <c r="V82" s="1"/>
      <c r="W82" s="1"/>
      <c r="X82" s="1"/>
      <c r="Y82" s="1"/>
      <c r="Z82" s="1"/>
      <c r="AA82" s="1"/>
      <c r="AB82" s="1"/>
    </row>
    <row r="83" spans="1:28" ht="18" customHeight="1">
      <c r="A83" s="1"/>
      <c r="B83" s="18">
        <v>55</v>
      </c>
      <c r="C83" s="14" t="s">
        <v>0</v>
      </c>
      <c r="D83" s="1"/>
      <c r="E83" s="14">
        <v>13</v>
      </c>
      <c r="F83" s="1"/>
      <c r="G83" s="1"/>
      <c r="H83" s="12">
        <v>8</v>
      </c>
      <c r="I83" s="1"/>
      <c r="J83" s="1"/>
      <c r="K83" s="12" t="s">
        <v>26</v>
      </c>
      <c r="L83" s="1"/>
      <c r="M83" s="12" t="s">
        <v>26</v>
      </c>
      <c r="N83" s="1"/>
      <c r="O83" s="12" t="s">
        <v>26</v>
      </c>
      <c r="P83" s="1"/>
      <c r="Q83" s="12" t="s">
        <v>26</v>
      </c>
      <c r="R83" s="1"/>
      <c r="S83" s="18">
        <v>55</v>
      </c>
      <c r="T83" s="1"/>
      <c r="U83" s="1"/>
      <c r="V83" s="1"/>
      <c r="W83" s="1"/>
      <c r="X83" s="1"/>
      <c r="Y83" s="1"/>
      <c r="Z83" s="1"/>
      <c r="AA83" s="1"/>
      <c r="AB83" s="1"/>
    </row>
    <row r="84" spans="1:28" ht="18" customHeight="1">
      <c r="A84" s="1"/>
      <c r="B84" s="18">
        <v>56</v>
      </c>
      <c r="C84" s="14" t="s">
        <v>41</v>
      </c>
      <c r="D84" s="1"/>
      <c r="E84" s="14">
        <v>16</v>
      </c>
      <c r="F84" s="1"/>
      <c r="G84" s="1"/>
      <c r="H84" s="12">
        <v>8</v>
      </c>
      <c r="I84" s="1"/>
      <c r="J84" s="1"/>
      <c r="K84" s="12" t="s">
        <v>26</v>
      </c>
      <c r="L84" s="1"/>
      <c r="M84" s="12" t="s">
        <v>26</v>
      </c>
      <c r="N84" s="1"/>
      <c r="O84" s="12" t="s">
        <v>26</v>
      </c>
      <c r="P84" s="1"/>
      <c r="Q84" s="12" t="s">
        <v>26</v>
      </c>
      <c r="R84" s="1"/>
      <c r="S84" s="18">
        <v>56</v>
      </c>
      <c r="T84" s="1"/>
      <c r="U84" s="1"/>
      <c r="V84" s="1"/>
      <c r="W84" s="1"/>
      <c r="X84" s="1"/>
      <c r="Y84" s="1"/>
      <c r="Z84" s="1"/>
      <c r="AA84" s="1"/>
      <c r="AB84" s="1"/>
    </row>
    <row r="85" spans="1:28" ht="18" customHeight="1">
      <c r="A85" s="1"/>
      <c r="B85" s="18">
        <v>57</v>
      </c>
      <c r="C85" s="14" t="s">
        <v>42</v>
      </c>
      <c r="D85" s="1"/>
      <c r="E85" s="14">
        <v>13</v>
      </c>
      <c r="F85" s="1"/>
      <c r="G85" s="1"/>
      <c r="H85" s="12">
        <v>8</v>
      </c>
      <c r="I85" s="1"/>
      <c r="J85" s="1"/>
      <c r="K85" s="12" t="s">
        <v>26</v>
      </c>
      <c r="L85" s="1"/>
      <c r="M85" s="12" t="s">
        <v>26</v>
      </c>
      <c r="N85" s="1"/>
      <c r="O85" s="12" t="s">
        <v>26</v>
      </c>
      <c r="P85" s="1"/>
      <c r="Q85" s="12" t="s">
        <v>26</v>
      </c>
      <c r="R85" s="1"/>
      <c r="S85" s="18">
        <v>57</v>
      </c>
      <c r="T85" s="1"/>
      <c r="U85" s="1"/>
      <c r="V85" s="1"/>
      <c r="W85" s="1"/>
      <c r="X85" s="1"/>
      <c r="Y85" s="1"/>
      <c r="Z85" s="1"/>
      <c r="AA85" s="1"/>
      <c r="AB85" s="1"/>
    </row>
    <row r="86" spans="1:28" ht="18" customHeight="1">
      <c r="A86" s="1"/>
      <c r="B86" s="18">
        <v>58</v>
      </c>
      <c r="C86" s="14" t="s">
        <v>43</v>
      </c>
      <c r="D86" s="1"/>
      <c r="E86" s="14">
        <v>15</v>
      </c>
      <c r="F86" s="1"/>
      <c r="G86" s="1"/>
      <c r="H86" s="12">
        <v>8</v>
      </c>
      <c r="I86" s="1"/>
      <c r="J86" s="1"/>
      <c r="K86" s="12" t="s">
        <v>26</v>
      </c>
      <c r="L86" s="1"/>
      <c r="M86" s="12" t="s">
        <v>26</v>
      </c>
      <c r="N86" s="1"/>
      <c r="O86" s="12" t="s">
        <v>26</v>
      </c>
      <c r="P86" s="1"/>
      <c r="Q86" s="12" t="s">
        <v>26</v>
      </c>
      <c r="R86" s="1"/>
      <c r="S86" s="18">
        <v>58</v>
      </c>
      <c r="T86" s="1"/>
      <c r="U86" s="1"/>
      <c r="V86" s="1"/>
      <c r="W86" s="1"/>
      <c r="X86" s="1"/>
      <c r="Y86" s="1"/>
      <c r="Z86" s="1"/>
      <c r="AA86" s="1"/>
      <c r="AB86" s="1"/>
    </row>
    <row r="87" spans="1:28" ht="18" customHeight="1">
      <c r="A87" s="1"/>
      <c r="B87" s="18">
        <v>59</v>
      </c>
      <c r="C87" s="14" t="s">
        <v>44</v>
      </c>
      <c r="D87" s="1"/>
      <c r="E87" s="14">
        <v>11</v>
      </c>
      <c r="F87" s="1"/>
      <c r="G87" s="1"/>
      <c r="H87" s="12">
        <v>8</v>
      </c>
      <c r="I87" s="1"/>
      <c r="J87" s="1"/>
      <c r="K87" s="12" t="s">
        <v>26</v>
      </c>
      <c r="L87" s="1"/>
      <c r="M87" s="12" t="s">
        <v>26</v>
      </c>
      <c r="N87" s="1"/>
      <c r="O87" s="12" t="s">
        <v>26</v>
      </c>
      <c r="P87" s="1"/>
      <c r="Q87" s="12" t="s">
        <v>26</v>
      </c>
      <c r="R87" s="1"/>
      <c r="S87" s="18">
        <v>59</v>
      </c>
      <c r="T87" s="1"/>
      <c r="U87" s="1"/>
      <c r="V87" s="1"/>
      <c r="W87" s="1"/>
      <c r="X87" s="1"/>
      <c r="Y87" s="1"/>
      <c r="Z87" s="1"/>
      <c r="AA87" s="1"/>
      <c r="AB87" s="1"/>
    </row>
    <row r="88" spans="1:28" ht="18" customHeight="1">
      <c r="A88" s="1"/>
      <c r="B88" s="18">
        <v>60</v>
      </c>
      <c r="C88" s="14" t="s">
        <v>45</v>
      </c>
      <c r="D88" s="1"/>
      <c r="E88" s="14">
        <v>12</v>
      </c>
      <c r="F88" s="1"/>
      <c r="G88" s="1"/>
      <c r="H88" s="12">
        <v>8</v>
      </c>
      <c r="I88" s="1"/>
      <c r="J88" s="1"/>
      <c r="K88" s="12" t="s">
        <v>26</v>
      </c>
      <c r="L88" s="1"/>
      <c r="M88" s="12" t="s">
        <v>26</v>
      </c>
      <c r="N88" s="1"/>
      <c r="O88" s="12" t="s">
        <v>26</v>
      </c>
      <c r="P88" s="1"/>
      <c r="Q88" s="12" t="s">
        <v>26</v>
      </c>
      <c r="R88" s="1"/>
      <c r="S88" s="18">
        <v>60</v>
      </c>
      <c r="T88" s="1"/>
      <c r="U88" s="1"/>
      <c r="V88" s="1"/>
      <c r="W88" s="1"/>
      <c r="X88" s="1"/>
      <c r="Y88" s="1"/>
      <c r="Z88" s="1"/>
      <c r="AA88" s="1"/>
      <c r="AB88" s="1"/>
    </row>
    <row r="89" spans="1:28" ht="18" customHeight="1">
      <c r="A89" s="1"/>
      <c r="B89" s="1"/>
      <c r="C89" s="1"/>
      <c r="D89" s="1"/>
      <c r="E89" s="1"/>
      <c r="F89" s="1"/>
      <c r="G89" s="1"/>
      <c r="I89" s="1"/>
      <c r="J89" s="1"/>
      <c r="K89" s="1"/>
      <c r="L89" s="1"/>
      <c r="M89" s="1"/>
      <c r="N89" s="1"/>
      <c r="O89" s="1"/>
      <c r="P89" s="1"/>
      <c r="Q89" s="1"/>
      <c r="R89" s="1"/>
      <c r="S89" s="1"/>
      <c r="T89" s="1"/>
      <c r="U89" s="1"/>
      <c r="V89" s="1"/>
      <c r="W89" s="1"/>
      <c r="X89" s="1"/>
      <c r="Y89" s="1"/>
      <c r="Z89" s="1"/>
      <c r="AA89" s="1"/>
      <c r="AB89" s="1"/>
    </row>
  </sheetData>
  <mergeCells count="15">
    <mergeCell ref="U29:X29"/>
    <mergeCell ref="U30:X30"/>
    <mergeCell ref="U31:X31"/>
    <mergeCell ref="T26:X27"/>
    <mergeCell ref="M2:AA3"/>
    <mergeCell ref="B19:H24"/>
    <mergeCell ref="G26:I27"/>
    <mergeCell ref="C26:E27"/>
    <mergeCell ref="K26:Q27"/>
    <mergeCell ref="B25:E25"/>
    <mergeCell ref="B10:H10"/>
    <mergeCell ref="B18:H18"/>
    <mergeCell ref="B5:E5"/>
    <mergeCell ref="B6:H9"/>
    <mergeCell ref="B11:H17"/>
  </mergeCells>
  <dataValidations count="1">
    <dataValidation type="list" allowBlank="1" showInputMessage="1" showErrorMessage="1" sqref="K29:K88 M30:M88 Q29:Q88 O29:O88">
      <formula1>YN</formula1>
    </dataValidation>
  </dataValidations>
  <pageMargins left="0.25" right="0.25" top="0.75" bottom="0.75" header="0.3" footer="0.3"/>
  <pageSetup scale="96"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dimension ref="A1:AA68"/>
  <sheetViews>
    <sheetView workbookViewId="0">
      <selection activeCell="C3" sqref="C3"/>
    </sheetView>
  </sheetViews>
  <sheetFormatPr defaultRowHeight="15"/>
  <cols>
    <col min="1" max="1" width="4.140625" customWidth="1"/>
    <col min="2" max="2" width="4.85546875" style="19" customWidth="1"/>
    <col min="4" max="4" width="9.85546875" customWidth="1"/>
    <col min="5" max="5" width="4.140625" customWidth="1"/>
    <col min="6" max="12" width="9.85546875" customWidth="1"/>
    <col min="13" max="13" width="4.140625" customWidth="1"/>
    <col min="14" max="14" width="10.42578125" customWidth="1"/>
    <col min="18" max="22" width="10.7109375" customWidth="1"/>
    <col min="27" max="27" width="4.140625" customWidth="1"/>
  </cols>
  <sheetData>
    <row r="1" spans="1:27">
      <c r="A1" s="1"/>
      <c r="B1" s="21"/>
      <c r="C1" s="1"/>
      <c r="D1" s="1"/>
      <c r="E1" s="1"/>
      <c r="F1" s="1"/>
      <c r="G1" s="1"/>
      <c r="H1" s="1"/>
      <c r="I1" s="1"/>
      <c r="J1" s="1"/>
      <c r="K1" s="1"/>
      <c r="L1" s="1"/>
      <c r="M1" s="1"/>
      <c r="N1" s="1"/>
      <c r="O1" s="1"/>
      <c r="P1" s="1"/>
      <c r="Q1" s="1"/>
      <c r="R1" s="1"/>
      <c r="S1" s="1"/>
      <c r="T1" s="1"/>
      <c r="U1" s="1"/>
      <c r="V1" s="1"/>
      <c r="W1" s="1"/>
      <c r="X1" s="1"/>
      <c r="Y1" s="1"/>
      <c r="Z1" s="1"/>
      <c r="AA1" s="1"/>
    </row>
    <row r="2" spans="1:27">
      <c r="A2" s="1"/>
      <c r="B2" s="21"/>
      <c r="C2" s="1"/>
      <c r="D2" s="1"/>
      <c r="E2" s="1"/>
      <c r="F2" s="1"/>
      <c r="G2" s="1"/>
      <c r="H2" s="1"/>
      <c r="I2" s="1"/>
      <c r="J2" s="1"/>
      <c r="K2" s="1"/>
      <c r="L2" s="1"/>
      <c r="M2" s="1"/>
      <c r="N2" s="1"/>
      <c r="O2" s="1"/>
      <c r="P2" s="1"/>
      <c r="Q2" s="1"/>
      <c r="R2" s="1"/>
      <c r="S2" s="1"/>
      <c r="T2" s="1"/>
      <c r="U2" s="1"/>
      <c r="V2" s="1"/>
      <c r="W2" s="1"/>
      <c r="X2" s="1"/>
      <c r="Y2" s="1"/>
      <c r="Z2" s="1"/>
      <c r="AA2" s="1"/>
    </row>
    <row r="3" spans="1:27">
      <c r="A3" s="1"/>
      <c r="B3" s="21"/>
      <c r="C3" s="1"/>
      <c r="D3" s="1"/>
      <c r="E3" s="1"/>
      <c r="F3" s="1"/>
      <c r="G3" s="1"/>
      <c r="H3" s="1"/>
      <c r="I3" s="1"/>
      <c r="J3" s="1"/>
      <c r="K3" s="1"/>
      <c r="L3" s="1"/>
      <c r="M3" s="1"/>
      <c r="N3" s="1"/>
      <c r="O3" s="1"/>
      <c r="P3" s="1"/>
      <c r="Q3" s="1"/>
      <c r="R3" s="1"/>
      <c r="S3" s="1"/>
      <c r="T3" s="1"/>
      <c r="U3" s="1"/>
      <c r="V3" s="1"/>
      <c r="W3" s="1"/>
      <c r="X3" s="1"/>
      <c r="Y3" s="1"/>
      <c r="Z3" s="1"/>
      <c r="AA3" s="1"/>
    </row>
    <row r="4" spans="1:27" ht="39">
      <c r="A4" s="1"/>
      <c r="B4" s="21"/>
      <c r="C4" s="1"/>
      <c r="D4" s="1"/>
      <c r="E4" s="1"/>
      <c r="F4" s="38" t="s">
        <v>65</v>
      </c>
      <c r="G4" s="38"/>
      <c r="H4" s="38"/>
      <c r="I4" s="38"/>
      <c r="J4" s="38"/>
      <c r="K4" s="38"/>
      <c r="L4" s="38"/>
      <c r="M4" s="1"/>
      <c r="N4" s="20" t="s">
        <v>57</v>
      </c>
      <c r="O4" s="4" t="s">
        <v>4</v>
      </c>
      <c r="P4" s="4"/>
      <c r="Q4" s="4"/>
      <c r="R4" s="4"/>
      <c r="S4" s="4"/>
      <c r="T4" s="4"/>
      <c r="U4" s="4"/>
      <c r="V4" s="4"/>
      <c r="W4" s="4"/>
      <c r="X4" s="4"/>
      <c r="Y4" s="4"/>
      <c r="AA4" s="2"/>
    </row>
    <row r="5" spans="1:27">
      <c r="A5" s="1"/>
      <c r="B5" s="21"/>
      <c r="C5" s="1"/>
      <c r="D5" s="1"/>
      <c r="E5" s="1"/>
      <c r="F5" s="1"/>
      <c r="G5" s="1"/>
      <c r="H5" s="1"/>
      <c r="I5" s="1"/>
      <c r="J5" s="1"/>
      <c r="K5" s="1"/>
      <c r="L5" s="1"/>
      <c r="M5" s="1"/>
      <c r="N5" s="1"/>
      <c r="O5" s="1"/>
      <c r="P5" s="1"/>
      <c r="Q5" s="1"/>
      <c r="R5" s="1"/>
      <c r="S5" s="1"/>
      <c r="T5" s="1"/>
      <c r="U5" s="1"/>
      <c r="V5" s="1"/>
      <c r="W5" s="1"/>
      <c r="X5" s="1"/>
      <c r="Y5" s="1"/>
      <c r="Z5" s="1"/>
      <c r="AA5" s="1"/>
    </row>
    <row r="6" spans="1:27" ht="23.25">
      <c r="A6" s="1"/>
      <c r="B6" s="25" t="s">
        <v>56</v>
      </c>
      <c r="C6" s="25" t="s">
        <v>52</v>
      </c>
      <c r="D6" s="25" t="s">
        <v>58</v>
      </c>
      <c r="E6" s="22"/>
      <c r="F6" s="25" t="s">
        <v>15</v>
      </c>
      <c r="G6" s="25" t="s">
        <v>2</v>
      </c>
      <c r="H6" s="25" t="s">
        <v>17</v>
      </c>
      <c r="I6" s="25" t="s">
        <v>18</v>
      </c>
      <c r="J6" s="25" t="s">
        <v>21</v>
      </c>
      <c r="K6" s="25" t="s">
        <v>27</v>
      </c>
      <c r="L6" s="25" t="s">
        <v>3</v>
      </c>
      <c r="M6" s="1"/>
      <c r="N6" s="25" t="s">
        <v>28</v>
      </c>
      <c r="O6" s="25" t="s">
        <v>29</v>
      </c>
      <c r="P6" s="25" t="s">
        <v>15</v>
      </c>
      <c r="Q6" s="25" t="s">
        <v>66</v>
      </c>
      <c r="R6" s="25" t="s">
        <v>16</v>
      </c>
      <c r="S6" s="25" t="s">
        <v>19</v>
      </c>
      <c r="T6" s="25" t="s">
        <v>20</v>
      </c>
      <c r="U6" s="25" t="s">
        <v>22</v>
      </c>
      <c r="V6" s="25" t="s">
        <v>23</v>
      </c>
      <c r="W6" s="25" t="s">
        <v>24</v>
      </c>
      <c r="X6" s="25" t="s">
        <v>67</v>
      </c>
      <c r="Y6" s="25" t="s">
        <v>61</v>
      </c>
      <c r="Z6" s="25" t="s">
        <v>37</v>
      </c>
      <c r="AA6" s="1"/>
    </row>
    <row r="7" spans="1:27" ht="15" customHeight="1">
      <c r="A7" s="1"/>
      <c r="B7" s="28">
        <v>1</v>
      </c>
      <c r="C7" s="27">
        <f>IF('C Chart'!K29="No",'C Chart'!E29,A1)</f>
        <v>16</v>
      </c>
      <c r="D7" s="27">
        <v>1</v>
      </c>
      <c r="E7" s="1"/>
      <c r="F7" s="26">
        <f>AVERAGEIF($D$7:$D$66,D7,$C$7:$C$66)</f>
        <v>14.316666666666666</v>
      </c>
      <c r="G7" s="26">
        <f>F7-3*SQRT(F7)</f>
        <v>2.9654552775681431</v>
      </c>
      <c r="H7" s="26">
        <f>F7-2*SQRT(F7)</f>
        <v>6.7491924072676515</v>
      </c>
      <c r="I7" s="26">
        <f>F7-1*SQRT(F7)</f>
        <v>10.53292953696716</v>
      </c>
      <c r="J7" s="26">
        <f>F7+1*SQRT(F7)</f>
        <v>18.100403796366173</v>
      </c>
      <c r="K7" s="26">
        <f>F7+2*SQRT(F7)</f>
        <v>21.884140926065683</v>
      </c>
      <c r="L7" s="26">
        <f>F7+3*SQRT(F7)</f>
        <v>25.66787805576519</v>
      </c>
      <c r="M7" s="1"/>
      <c r="N7" s="27" t="str">
        <f>'C Chart'!C29</f>
        <v>J-13</v>
      </c>
      <c r="O7" s="27">
        <f>'C Chart'!E29</f>
        <v>16</v>
      </c>
      <c r="P7" s="26">
        <f t="shared" ref="P7:P66" si="0">AVERAGEIF($D$7:$D$66,D7,$C$7:$C$66)</f>
        <v>14.316666666666666</v>
      </c>
      <c r="Q7" s="26">
        <f>G7</f>
        <v>2.9654552775681431</v>
      </c>
      <c r="R7" s="26">
        <f>G7</f>
        <v>2.9654552775681431</v>
      </c>
      <c r="S7" s="26">
        <f t="shared" ref="S7:S66" si="1">H7-G7</f>
        <v>3.7837371296995084</v>
      </c>
      <c r="T7" s="26">
        <f t="shared" ref="T7:T66" si="2">I7-H7</f>
        <v>3.7837371296995084</v>
      </c>
      <c r="U7" s="26">
        <f t="shared" ref="U7:U66" si="3">J7-I7</f>
        <v>7.5674742593990132</v>
      </c>
      <c r="V7" s="26">
        <f t="shared" ref="V7:V66" si="4">K7-J7</f>
        <v>3.7837371296995101</v>
      </c>
      <c r="W7" s="26">
        <f t="shared" ref="W7:W66" si="5">L7-K7</f>
        <v>3.7837371296995066</v>
      </c>
      <c r="X7" s="26">
        <f>L7</f>
        <v>25.66787805576519</v>
      </c>
      <c r="Y7" s="27">
        <f>IF('C Chart'!H29&gt;0,'C Chart'!H29,NA())</f>
        <v>8</v>
      </c>
      <c r="Z7" s="27" t="e">
        <f>IF('C Chart'!Q29="No",NA(),O7)</f>
        <v>#N/A</v>
      </c>
      <c r="AA7" s="1"/>
    </row>
    <row r="8" spans="1:27">
      <c r="A8" s="1"/>
      <c r="B8" s="28">
        <v>2</v>
      </c>
      <c r="C8" s="27">
        <f>IF('C Chart'!K30="No",'C Chart'!E30,getTrueBlank)</f>
        <v>11</v>
      </c>
      <c r="D8" s="27">
        <f>D7+(IF('C Chart'!M30="Yes",1,0))</f>
        <v>1</v>
      </c>
      <c r="E8" s="1"/>
      <c r="F8" s="26">
        <f t="shared" ref="F8:F65" si="6">AVERAGEIF($D$7:$D$66,D8,$C$7:$C$66)</f>
        <v>14.316666666666666</v>
      </c>
      <c r="G8" s="26">
        <f t="shared" ref="G8:G66" si="7">F8-3*SQRT(F8)</f>
        <v>2.9654552775681431</v>
      </c>
      <c r="H8" s="26">
        <f t="shared" ref="H8:H66" si="8">F8-2*SQRT(F8)</f>
        <v>6.7491924072676515</v>
      </c>
      <c r="I8" s="26">
        <f t="shared" ref="I8:I66" si="9">F8-1*SQRT(F8)</f>
        <v>10.53292953696716</v>
      </c>
      <c r="J8" s="26">
        <f t="shared" ref="J8:J66" si="10">F8+1*SQRT(F8)</f>
        <v>18.100403796366173</v>
      </c>
      <c r="K8" s="26">
        <f t="shared" ref="K8:K66" si="11">F8+2*SQRT(F8)</f>
        <v>21.884140926065683</v>
      </c>
      <c r="L8" s="26">
        <f t="shared" ref="L8:L66" si="12">F8+3*SQRT(F8)</f>
        <v>25.66787805576519</v>
      </c>
      <c r="M8" s="1"/>
      <c r="N8" s="27" t="str">
        <f>'C Chart'!C30</f>
        <v>F</v>
      </c>
      <c r="O8" s="27">
        <f>'C Chart'!E30</f>
        <v>11</v>
      </c>
      <c r="P8" s="26">
        <f t="shared" si="0"/>
        <v>14.316666666666666</v>
      </c>
      <c r="Q8" s="26">
        <f t="shared" ref="Q8:Q66" si="13">G8</f>
        <v>2.9654552775681431</v>
      </c>
      <c r="R8" s="26">
        <f t="shared" ref="R8:R66" si="14">G8</f>
        <v>2.9654552775681431</v>
      </c>
      <c r="S8" s="26">
        <f t="shared" si="1"/>
        <v>3.7837371296995084</v>
      </c>
      <c r="T8" s="26">
        <f t="shared" si="2"/>
        <v>3.7837371296995084</v>
      </c>
      <c r="U8" s="26">
        <f t="shared" si="3"/>
        <v>7.5674742593990132</v>
      </c>
      <c r="V8" s="26">
        <f t="shared" si="4"/>
        <v>3.7837371296995101</v>
      </c>
      <c r="W8" s="26">
        <f t="shared" si="5"/>
        <v>3.7837371296995066</v>
      </c>
      <c r="X8" s="26">
        <f t="shared" ref="X8:X66" si="15">L8</f>
        <v>25.66787805576519</v>
      </c>
      <c r="Y8" s="27">
        <f>IF('C Chart'!H30&gt;0,'C Chart'!H30,NA())</f>
        <v>8</v>
      </c>
      <c r="Z8" s="27" t="e">
        <f>IF('C Chart'!Q30="No",NA(),O8)</f>
        <v>#N/A</v>
      </c>
      <c r="AA8" s="1"/>
    </row>
    <row r="9" spans="1:27">
      <c r="A9" s="1"/>
      <c r="B9" s="28">
        <v>3</v>
      </c>
      <c r="C9" s="27">
        <f>IF('C Chart'!K31="No",'C Chart'!E31,A3)</f>
        <v>4</v>
      </c>
      <c r="D9" s="27">
        <f>D8+(IF('C Chart'!M31="Yes",1,0))</f>
        <v>1</v>
      </c>
      <c r="E9" s="1"/>
      <c r="F9" s="26">
        <f t="shared" si="6"/>
        <v>14.316666666666666</v>
      </c>
      <c r="G9" s="26">
        <f t="shared" si="7"/>
        <v>2.9654552775681431</v>
      </c>
      <c r="H9" s="26">
        <f t="shared" si="8"/>
        <v>6.7491924072676515</v>
      </c>
      <c r="I9" s="26">
        <f t="shared" si="9"/>
        <v>10.53292953696716</v>
      </c>
      <c r="J9" s="26">
        <f t="shared" si="10"/>
        <v>18.100403796366173</v>
      </c>
      <c r="K9" s="26">
        <f t="shared" si="11"/>
        <v>21.884140926065683</v>
      </c>
      <c r="L9" s="26">
        <f t="shared" si="12"/>
        <v>25.66787805576519</v>
      </c>
      <c r="M9" s="1"/>
      <c r="N9" s="27" t="str">
        <f>'C Chart'!C31</f>
        <v>M</v>
      </c>
      <c r="O9" s="27">
        <f>'C Chart'!E31</f>
        <v>4</v>
      </c>
      <c r="P9" s="26">
        <f t="shared" si="0"/>
        <v>14.316666666666666</v>
      </c>
      <c r="Q9" s="26">
        <f t="shared" si="13"/>
        <v>2.9654552775681431</v>
      </c>
      <c r="R9" s="26">
        <f t="shared" si="14"/>
        <v>2.9654552775681431</v>
      </c>
      <c r="S9" s="26">
        <f t="shared" si="1"/>
        <v>3.7837371296995084</v>
      </c>
      <c r="T9" s="26">
        <f t="shared" si="2"/>
        <v>3.7837371296995084</v>
      </c>
      <c r="U9" s="26">
        <f t="shared" si="3"/>
        <v>7.5674742593990132</v>
      </c>
      <c r="V9" s="26">
        <f t="shared" si="4"/>
        <v>3.7837371296995101</v>
      </c>
      <c r="W9" s="26">
        <f t="shared" si="5"/>
        <v>3.7837371296995066</v>
      </c>
      <c r="X9" s="26">
        <f t="shared" si="15"/>
        <v>25.66787805576519</v>
      </c>
      <c r="Y9" s="27">
        <f>IF('C Chart'!H31&gt;0,'C Chart'!H31,NA())</f>
        <v>8</v>
      </c>
      <c r="Z9" s="27" t="e">
        <f>IF('C Chart'!Q31="No",NA(),O9)</f>
        <v>#N/A</v>
      </c>
      <c r="AA9" s="1"/>
    </row>
    <row r="10" spans="1:27">
      <c r="A10" s="1"/>
      <c r="B10" s="28">
        <v>4</v>
      </c>
      <c r="C10" s="27">
        <f>IF('C Chart'!K32="No",'C Chart'!E32,A4)</f>
        <v>12</v>
      </c>
      <c r="D10" s="27">
        <f>D9+(IF('C Chart'!M32="Yes",1,0))</f>
        <v>1</v>
      </c>
      <c r="E10" s="1"/>
      <c r="F10" s="26">
        <f t="shared" si="6"/>
        <v>14.316666666666666</v>
      </c>
      <c r="G10" s="26">
        <f t="shared" si="7"/>
        <v>2.9654552775681431</v>
      </c>
      <c r="H10" s="26">
        <f t="shared" si="8"/>
        <v>6.7491924072676515</v>
      </c>
      <c r="I10" s="26">
        <f t="shared" si="9"/>
        <v>10.53292953696716</v>
      </c>
      <c r="J10" s="26">
        <f t="shared" si="10"/>
        <v>18.100403796366173</v>
      </c>
      <c r="K10" s="26">
        <f t="shared" si="11"/>
        <v>21.884140926065683</v>
      </c>
      <c r="L10" s="26">
        <f t="shared" si="12"/>
        <v>25.66787805576519</v>
      </c>
      <c r="M10" s="1"/>
      <c r="N10" s="27" t="str">
        <f>'C Chart'!C32</f>
        <v>A</v>
      </c>
      <c r="O10" s="27">
        <f>'C Chart'!E32</f>
        <v>12</v>
      </c>
      <c r="P10" s="26">
        <f t="shared" si="0"/>
        <v>14.316666666666666</v>
      </c>
      <c r="Q10" s="26">
        <f t="shared" si="13"/>
        <v>2.9654552775681431</v>
      </c>
      <c r="R10" s="26">
        <f t="shared" si="14"/>
        <v>2.9654552775681431</v>
      </c>
      <c r="S10" s="26">
        <f t="shared" si="1"/>
        <v>3.7837371296995084</v>
      </c>
      <c r="T10" s="26">
        <f t="shared" si="2"/>
        <v>3.7837371296995084</v>
      </c>
      <c r="U10" s="26">
        <f t="shared" si="3"/>
        <v>7.5674742593990132</v>
      </c>
      <c r="V10" s="26">
        <f t="shared" si="4"/>
        <v>3.7837371296995101</v>
      </c>
      <c r="W10" s="26">
        <f t="shared" si="5"/>
        <v>3.7837371296995066</v>
      </c>
      <c r="X10" s="26">
        <f t="shared" si="15"/>
        <v>25.66787805576519</v>
      </c>
      <c r="Y10" s="27">
        <f>IF('C Chart'!H32&gt;0,'C Chart'!H32,NA())</f>
        <v>8</v>
      </c>
      <c r="Z10" s="27" t="e">
        <f>IF('C Chart'!Q32="No",NA(),O10)</f>
        <v>#N/A</v>
      </c>
      <c r="AA10" s="1"/>
    </row>
    <row r="11" spans="1:27">
      <c r="A11" s="1"/>
      <c r="B11" s="28">
        <v>5</v>
      </c>
      <c r="C11" s="27">
        <f>IF('C Chart'!K33="No",'C Chart'!E33,A5)</f>
        <v>16</v>
      </c>
      <c r="D11" s="27">
        <f>D10+(IF('C Chart'!M33="Yes",1,0))</f>
        <v>1</v>
      </c>
      <c r="E11" s="1"/>
      <c r="F11" s="26">
        <f t="shared" si="6"/>
        <v>14.316666666666666</v>
      </c>
      <c r="G11" s="26">
        <f t="shared" si="7"/>
        <v>2.9654552775681431</v>
      </c>
      <c r="H11" s="26">
        <f t="shared" si="8"/>
        <v>6.7491924072676515</v>
      </c>
      <c r="I11" s="26">
        <f t="shared" si="9"/>
        <v>10.53292953696716</v>
      </c>
      <c r="J11" s="26">
        <f t="shared" si="10"/>
        <v>18.100403796366173</v>
      </c>
      <c r="K11" s="26">
        <f t="shared" si="11"/>
        <v>21.884140926065683</v>
      </c>
      <c r="L11" s="26">
        <f t="shared" si="12"/>
        <v>25.66787805576519</v>
      </c>
      <c r="M11" s="1"/>
      <c r="N11" s="27" t="str">
        <f>'C Chart'!C33</f>
        <v>M</v>
      </c>
      <c r="O11" s="27">
        <f>'C Chart'!E33</f>
        <v>16</v>
      </c>
      <c r="P11" s="26">
        <f t="shared" si="0"/>
        <v>14.316666666666666</v>
      </c>
      <c r="Q11" s="26">
        <f t="shared" si="13"/>
        <v>2.9654552775681431</v>
      </c>
      <c r="R11" s="26">
        <f t="shared" si="14"/>
        <v>2.9654552775681431</v>
      </c>
      <c r="S11" s="26">
        <f t="shared" si="1"/>
        <v>3.7837371296995084</v>
      </c>
      <c r="T11" s="26">
        <f t="shared" si="2"/>
        <v>3.7837371296995084</v>
      </c>
      <c r="U11" s="26">
        <f t="shared" si="3"/>
        <v>7.5674742593990132</v>
      </c>
      <c r="V11" s="26">
        <f t="shared" si="4"/>
        <v>3.7837371296995101</v>
      </c>
      <c r="W11" s="26">
        <f t="shared" si="5"/>
        <v>3.7837371296995066</v>
      </c>
      <c r="X11" s="26">
        <f t="shared" si="15"/>
        <v>25.66787805576519</v>
      </c>
      <c r="Y11" s="27">
        <f>IF('C Chart'!H33&gt;0,'C Chart'!H33,NA())</f>
        <v>8</v>
      </c>
      <c r="Z11" s="27" t="e">
        <f>IF('C Chart'!Q33="No",NA(),O11)</f>
        <v>#N/A</v>
      </c>
      <c r="AA11" s="1"/>
    </row>
    <row r="12" spans="1:27">
      <c r="A12" s="1"/>
      <c r="B12" s="28">
        <v>6</v>
      </c>
      <c r="C12" s="27">
        <f>IF('C Chart'!K34="No",'C Chart'!E34,A6)</f>
        <v>15</v>
      </c>
      <c r="D12" s="27">
        <f>D11+(IF('C Chart'!M34="Yes",1,0))</f>
        <v>1</v>
      </c>
      <c r="E12" s="1"/>
      <c r="F12" s="26">
        <f t="shared" si="6"/>
        <v>14.316666666666666</v>
      </c>
      <c r="G12" s="26">
        <f t="shared" si="7"/>
        <v>2.9654552775681431</v>
      </c>
      <c r="H12" s="26">
        <f t="shared" si="8"/>
        <v>6.7491924072676515</v>
      </c>
      <c r="I12" s="26">
        <f t="shared" si="9"/>
        <v>10.53292953696716</v>
      </c>
      <c r="J12" s="26">
        <f t="shared" si="10"/>
        <v>18.100403796366173</v>
      </c>
      <c r="K12" s="26">
        <f t="shared" si="11"/>
        <v>21.884140926065683</v>
      </c>
      <c r="L12" s="26">
        <f t="shared" si="12"/>
        <v>25.66787805576519</v>
      </c>
      <c r="M12" s="1"/>
      <c r="N12" s="27" t="str">
        <f>'C Chart'!C34</f>
        <v>J</v>
      </c>
      <c r="O12" s="27">
        <f>'C Chart'!E34</f>
        <v>15</v>
      </c>
      <c r="P12" s="26">
        <f t="shared" si="0"/>
        <v>14.316666666666666</v>
      </c>
      <c r="Q12" s="26">
        <f t="shared" si="13"/>
        <v>2.9654552775681431</v>
      </c>
      <c r="R12" s="26">
        <f t="shared" si="14"/>
        <v>2.9654552775681431</v>
      </c>
      <c r="S12" s="26">
        <f t="shared" si="1"/>
        <v>3.7837371296995084</v>
      </c>
      <c r="T12" s="26">
        <f t="shared" si="2"/>
        <v>3.7837371296995084</v>
      </c>
      <c r="U12" s="26">
        <f t="shared" si="3"/>
        <v>7.5674742593990132</v>
      </c>
      <c r="V12" s="26">
        <f t="shared" si="4"/>
        <v>3.7837371296995101</v>
      </c>
      <c r="W12" s="26">
        <f t="shared" si="5"/>
        <v>3.7837371296995066</v>
      </c>
      <c r="X12" s="26">
        <f t="shared" si="15"/>
        <v>25.66787805576519</v>
      </c>
      <c r="Y12" s="27">
        <f>IF('C Chart'!H34&gt;0,'C Chart'!H34,NA())</f>
        <v>8</v>
      </c>
      <c r="Z12" s="27" t="e">
        <f>IF('C Chart'!Q34="No",NA(),O12)</f>
        <v>#N/A</v>
      </c>
      <c r="AA12" s="1"/>
    </row>
    <row r="13" spans="1:27">
      <c r="A13" s="1"/>
      <c r="B13" s="28">
        <v>7</v>
      </c>
      <c r="C13" s="27">
        <f>IF('C Chart'!K35="No",'C Chart'!E35,A7)</f>
        <v>12</v>
      </c>
      <c r="D13" s="27">
        <f>D12+(IF('C Chart'!M35="Yes",1,0))</f>
        <v>1</v>
      </c>
      <c r="E13" s="1"/>
      <c r="F13" s="26">
        <f t="shared" si="6"/>
        <v>14.316666666666666</v>
      </c>
      <c r="G13" s="26">
        <f t="shared" si="7"/>
        <v>2.9654552775681431</v>
      </c>
      <c r="H13" s="26">
        <f t="shared" si="8"/>
        <v>6.7491924072676515</v>
      </c>
      <c r="I13" s="26">
        <f t="shared" si="9"/>
        <v>10.53292953696716</v>
      </c>
      <c r="J13" s="26">
        <f t="shared" si="10"/>
        <v>18.100403796366173</v>
      </c>
      <c r="K13" s="26">
        <f t="shared" si="11"/>
        <v>21.884140926065683</v>
      </c>
      <c r="L13" s="26">
        <f t="shared" si="12"/>
        <v>25.66787805576519</v>
      </c>
      <c r="M13" s="1"/>
      <c r="N13" s="27" t="str">
        <f>'C Chart'!C35</f>
        <v>J</v>
      </c>
      <c r="O13" s="27">
        <f>'C Chart'!E35</f>
        <v>12</v>
      </c>
      <c r="P13" s="26">
        <f t="shared" si="0"/>
        <v>14.316666666666666</v>
      </c>
      <c r="Q13" s="26">
        <f t="shared" si="13"/>
        <v>2.9654552775681431</v>
      </c>
      <c r="R13" s="26">
        <f t="shared" si="14"/>
        <v>2.9654552775681431</v>
      </c>
      <c r="S13" s="26">
        <f t="shared" si="1"/>
        <v>3.7837371296995084</v>
      </c>
      <c r="T13" s="26">
        <f t="shared" si="2"/>
        <v>3.7837371296995084</v>
      </c>
      <c r="U13" s="26">
        <f t="shared" si="3"/>
        <v>7.5674742593990132</v>
      </c>
      <c r="V13" s="26">
        <f t="shared" si="4"/>
        <v>3.7837371296995101</v>
      </c>
      <c r="W13" s="26">
        <f t="shared" si="5"/>
        <v>3.7837371296995066</v>
      </c>
      <c r="X13" s="26">
        <f t="shared" si="15"/>
        <v>25.66787805576519</v>
      </c>
      <c r="Y13" s="27">
        <f>IF('C Chart'!H35&gt;0,'C Chart'!H35,NA())</f>
        <v>8</v>
      </c>
      <c r="Z13" s="27" t="e">
        <f>IF('C Chart'!Q35="No",NA(),O13)</f>
        <v>#N/A</v>
      </c>
      <c r="AA13" s="1"/>
    </row>
    <row r="14" spans="1:27">
      <c r="A14" s="1"/>
      <c r="B14" s="28">
        <v>8</v>
      </c>
      <c r="C14" s="27">
        <f>IF('C Chart'!K36="No",'C Chart'!E36,A8)</f>
        <v>15</v>
      </c>
      <c r="D14" s="27">
        <f>D13+(IF('C Chart'!M36="Yes",1,0))</f>
        <v>1</v>
      </c>
      <c r="E14" s="1"/>
      <c r="F14" s="26">
        <f t="shared" si="6"/>
        <v>14.316666666666666</v>
      </c>
      <c r="G14" s="26">
        <f t="shared" si="7"/>
        <v>2.9654552775681431</v>
      </c>
      <c r="H14" s="26">
        <f t="shared" si="8"/>
        <v>6.7491924072676515</v>
      </c>
      <c r="I14" s="26">
        <f t="shared" si="9"/>
        <v>10.53292953696716</v>
      </c>
      <c r="J14" s="26">
        <f t="shared" si="10"/>
        <v>18.100403796366173</v>
      </c>
      <c r="K14" s="26">
        <f t="shared" si="11"/>
        <v>21.884140926065683</v>
      </c>
      <c r="L14" s="26">
        <f t="shared" si="12"/>
        <v>25.66787805576519</v>
      </c>
      <c r="M14" s="1"/>
      <c r="N14" s="27" t="str">
        <f>'C Chart'!C36</f>
        <v>A</v>
      </c>
      <c r="O14" s="27">
        <f>'C Chart'!E36</f>
        <v>15</v>
      </c>
      <c r="P14" s="26">
        <f t="shared" si="0"/>
        <v>14.316666666666666</v>
      </c>
      <c r="Q14" s="26">
        <f t="shared" si="13"/>
        <v>2.9654552775681431</v>
      </c>
      <c r="R14" s="26">
        <f t="shared" si="14"/>
        <v>2.9654552775681431</v>
      </c>
      <c r="S14" s="26">
        <f t="shared" si="1"/>
        <v>3.7837371296995084</v>
      </c>
      <c r="T14" s="26">
        <f t="shared" si="2"/>
        <v>3.7837371296995084</v>
      </c>
      <c r="U14" s="26">
        <f t="shared" si="3"/>
        <v>7.5674742593990132</v>
      </c>
      <c r="V14" s="26">
        <f t="shared" si="4"/>
        <v>3.7837371296995101</v>
      </c>
      <c r="W14" s="26">
        <f t="shared" si="5"/>
        <v>3.7837371296995066</v>
      </c>
      <c r="X14" s="26">
        <f t="shared" si="15"/>
        <v>25.66787805576519</v>
      </c>
      <c r="Y14" s="27">
        <f>IF('C Chart'!H36&gt;0,'C Chart'!H36,NA())</f>
        <v>8</v>
      </c>
      <c r="Z14" s="27" t="e">
        <f>IF('C Chart'!Q36="No",NA(),O14)</f>
        <v>#N/A</v>
      </c>
      <c r="AA14" s="1"/>
    </row>
    <row r="15" spans="1:27">
      <c r="A15" s="1"/>
      <c r="B15" s="28">
        <v>9</v>
      </c>
      <c r="C15" s="27">
        <f>IF('C Chart'!K37="No",'C Chart'!E37,A9)</f>
        <v>16</v>
      </c>
      <c r="D15" s="27">
        <f>D14+(IF('C Chart'!M37="Yes",1,0))</f>
        <v>1</v>
      </c>
      <c r="E15" s="1"/>
      <c r="F15" s="26">
        <f t="shared" si="6"/>
        <v>14.316666666666666</v>
      </c>
      <c r="G15" s="26">
        <f t="shared" si="7"/>
        <v>2.9654552775681431</v>
      </c>
      <c r="H15" s="26">
        <f t="shared" si="8"/>
        <v>6.7491924072676515</v>
      </c>
      <c r="I15" s="26">
        <f t="shared" si="9"/>
        <v>10.53292953696716</v>
      </c>
      <c r="J15" s="26">
        <f t="shared" si="10"/>
        <v>18.100403796366173</v>
      </c>
      <c r="K15" s="26">
        <f t="shared" si="11"/>
        <v>21.884140926065683</v>
      </c>
      <c r="L15" s="26">
        <f t="shared" si="12"/>
        <v>25.66787805576519</v>
      </c>
      <c r="M15" s="1"/>
      <c r="N15" s="27" t="str">
        <f>'C Chart'!C37</f>
        <v>S</v>
      </c>
      <c r="O15" s="27">
        <f>'C Chart'!E37</f>
        <v>16</v>
      </c>
      <c r="P15" s="26">
        <f t="shared" si="0"/>
        <v>14.316666666666666</v>
      </c>
      <c r="Q15" s="26">
        <f t="shared" si="13"/>
        <v>2.9654552775681431</v>
      </c>
      <c r="R15" s="26">
        <f t="shared" si="14"/>
        <v>2.9654552775681431</v>
      </c>
      <c r="S15" s="26">
        <f t="shared" si="1"/>
        <v>3.7837371296995084</v>
      </c>
      <c r="T15" s="26">
        <f t="shared" si="2"/>
        <v>3.7837371296995084</v>
      </c>
      <c r="U15" s="26">
        <f t="shared" si="3"/>
        <v>7.5674742593990132</v>
      </c>
      <c r="V15" s="26">
        <f t="shared" si="4"/>
        <v>3.7837371296995101</v>
      </c>
      <c r="W15" s="26">
        <f t="shared" si="5"/>
        <v>3.7837371296995066</v>
      </c>
      <c r="X15" s="26">
        <f t="shared" si="15"/>
        <v>25.66787805576519</v>
      </c>
      <c r="Y15" s="27">
        <f>IF('C Chart'!H37&gt;0,'C Chart'!H37,NA())</f>
        <v>8</v>
      </c>
      <c r="Z15" s="27" t="e">
        <f>IF('C Chart'!Q37="No",NA(),O15)</f>
        <v>#N/A</v>
      </c>
      <c r="AA15" s="1"/>
    </row>
    <row r="16" spans="1:27">
      <c r="A16" s="1"/>
      <c r="B16" s="28">
        <v>10</v>
      </c>
      <c r="C16" s="27">
        <f>IF('C Chart'!K38="No",'C Chart'!E38,A10)</f>
        <v>13</v>
      </c>
      <c r="D16" s="27">
        <f>D15+(IF('C Chart'!M38="Yes",1,0))</f>
        <v>1</v>
      </c>
      <c r="E16" s="1"/>
      <c r="F16" s="26">
        <f t="shared" si="6"/>
        <v>14.316666666666666</v>
      </c>
      <c r="G16" s="26">
        <f t="shared" si="7"/>
        <v>2.9654552775681431</v>
      </c>
      <c r="H16" s="26">
        <f t="shared" si="8"/>
        <v>6.7491924072676515</v>
      </c>
      <c r="I16" s="26">
        <f t="shared" si="9"/>
        <v>10.53292953696716</v>
      </c>
      <c r="J16" s="26">
        <f t="shared" si="10"/>
        <v>18.100403796366173</v>
      </c>
      <c r="K16" s="26">
        <f t="shared" si="11"/>
        <v>21.884140926065683</v>
      </c>
      <c r="L16" s="26">
        <f t="shared" si="12"/>
        <v>25.66787805576519</v>
      </c>
      <c r="M16" s="1"/>
      <c r="N16" s="27" t="str">
        <f>'C Chart'!C38</f>
        <v>O</v>
      </c>
      <c r="O16" s="27">
        <f>'C Chart'!E38</f>
        <v>13</v>
      </c>
      <c r="P16" s="26">
        <f t="shared" si="0"/>
        <v>14.316666666666666</v>
      </c>
      <c r="Q16" s="26">
        <f t="shared" si="13"/>
        <v>2.9654552775681431</v>
      </c>
      <c r="R16" s="26">
        <f t="shared" si="14"/>
        <v>2.9654552775681431</v>
      </c>
      <c r="S16" s="26">
        <f t="shared" si="1"/>
        <v>3.7837371296995084</v>
      </c>
      <c r="T16" s="26">
        <f t="shared" si="2"/>
        <v>3.7837371296995084</v>
      </c>
      <c r="U16" s="26">
        <f t="shared" si="3"/>
        <v>7.5674742593990132</v>
      </c>
      <c r="V16" s="26">
        <f t="shared" si="4"/>
        <v>3.7837371296995101</v>
      </c>
      <c r="W16" s="26">
        <f t="shared" si="5"/>
        <v>3.7837371296995066</v>
      </c>
      <c r="X16" s="26">
        <f t="shared" si="15"/>
        <v>25.66787805576519</v>
      </c>
      <c r="Y16" s="27">
        <f>IF('C Chart'!H38&gt;0,'C Chart'!H38,NA())</f>
        <v>8</v>
      </c>
      <c r="Z16" s="27" t="e">
        <f>IF('C Chart'!Q38="No",NA(),O16)</f>
        <v>#N/A</v>
      </c>
      <c r="AA16" s="1"/>
    </row>
    <row r="17" spans="1:27">
      <c r="A17" s="1"/>
      <c r="B17" s="28">
        <v>11</v>
      </c>
      <c r="C17" s="27">
        <f>IF('C Chart'!K39="No",'C Chart'!E39,A11)</f>
        <v>14</v>
      </c>
      <c r="D17" s="27">
        <f>D16+(IF('C Chart'!M39="Yes",1,0))</f>
        <v>1</v>
      </c>
      <c r="E17" s="1"/>
      <c r="F17" s="26">
        <f t="shared" si="6"/>
        <v>14.316666666666666</v>
      </c>
      <c r="G17" s="26">
        <f t="shared" si="7"/>
        <v>2.9654552775681431</v>
      </c>
      <c r="H17" s="26">
        <f t="shared" si="8"/>
        <v>6.7491924072676515</v>
      </c>
      <c r="I17" s="26">
        <f t="shared" si="9"/>
        <v>10.53292953696716</v>
      </c>
      <c r="J17" s="26">
        <f t="shared" si="10"/>
        <v>18.100403796366173</v>
      </c>
      <c r="K17" s="26">
        <f t="shared" si="11"/>
        <v>21.884140926065683</v>
      </c>
      <c r="L17" s="26">
        <f t="shared" si="12"/>
        <v>25.66787805576519</v>
      </c>
      <c r="M17" s="1"/>
      <c r="N17" s="27" t="str">
        <f>'C Chart'!C39</f>
        <v>N</v>
      </c>
      <c r="O17" s="27">
        <f>'C Chart'!E39</f>
        <v>14</v>
      </c>
      <c r="P17" s="26">
        <f t="shared" si="0"/>
        <v>14.316666666666666</v>
      </c>
      <c r="Q17" s="26">
        <f t="shared" si="13"/>
        <v>2.9654552775681431</v>
      </c>
      <c r="R17" s="26">
        <f t="shared" si="14"/>
        <v>2.9654552775681431</v>
      </c>
      <c r="S17" s="26">
        <f t="shared" si="1"/>
        <v>3.7837371296995084</v>
      </c>
      <c r="T17" s="26">
        <f t="shared" si="2"/>
        <v>3.7837371296995084</v>
      </c>
      <c r="U17" s="26">
        <f t="shared" si="3"/>
        <v>7.5674742593990132</v>
      </c>
      <c r="V17" s="26">
        <f t="shared" si="4"/>
        <v>3.7837371296995101</v>
      </c>
      <c r="W17" s="26">
        <f t="shared" si="5"/>
        <v>3.7837371296995066</v>
      </c>
      <c r="X17" s="26">
        <f t="shared" si="15"/>
        <v>25.66787805576519</v>
      </c>
      <c r="Y17" s="27">
        <f>IF('C Chart'!H39&gt;0,'C Chart'!H39,NA())</f>
        <v>8</v>
      </c>
      <c r="Z17" s="27" t="e">
        <f>IF('C Chart'!Q39="No",NA(),O17)</f>
        <v>#N/A</v>
      </c>
      <c r="AA17" s="1"/>
    </row>
    <row r="18" spans="1:27">
      <c r="A18" s="1"/>
      <c r="B18" s="28">
        <v>12</v>
      </c>
      <c r="C18" s="27">
        <f>IF('C Chart'!K40="No",'C Chart'!E40,A12)</f>
        <v>16</v>
      </c>
      <c r="D18" s="27">
        <f>D17+(IF('C Chart'!M40="Yes",1,0))</f>
        <v>1</v>
      </c>
      <c r="E18" s="1"/>
      <c r="F18" s="26">
        <f t="shared" si="6"/>
        <v>14.316666666666666</v>
      </c>
      <c r="G18" s="26">
        <f t="shared" si="7"/>
        <v>2.9654552775681431</v>
      </c>
      <c r="H18" s="26">
        <f t="shared" si="8"/>
        <v>6.7491924072676515</v>
      </c>
      <c r="I18" s="26">
        <f t="shared" si="9"/>
        <v>10.53292953696716</v>
      </c>
      <c r="J18" s="26">
        <f t="shared" si="10"/>
        <v>18.100403796366173</v>
      </c>
      <c r="K18" s="26">
        <f t="shared" si="11"/>
        <v>21.884140926065683</v>
      </c>
      <c r="L18" s="26">
        <f t="shared" si="12"/>
        <v>25.66787805576519</v>
      </c>
      <c r="M18" s="1"/>
      <c r="N18" s="27" t="str">
        <f>'C Chart'!C40</f>
        <v>D</v>
      </c>
      <c r="O18" s="27">
        <f>'C Chart'!E40</f>
        <v>16</v>
      </c>
      <c r="P18" s="26">
        <f t="shared" si="0"/>
        <v>14.316666666666666</v>
      </c>
      <c r="Q18" s="26">
        <f t="shared" si="13"/>
        <v>2.9654552775681431</v>
      </c>
      <c r="R18" s="26">
        <f t="shared" si="14"/>
        <v>2.9654552775681431</v>
      </c>
      <c r="S18" s="26">
        <f t="shared" si="1"/>
        <v>3.7837371296995084</v>
      </c>
      <c r="T18" s="26">
        <f t="shared" si="2"/>
        <v>3.7837371296995084</v>
      </c>
      <c r="U18" s="26">
        <f t="shared" si="3"/>
        <v>7.5674742593990132</v>
      </c>
      <c r="V18" s="26">
        <f t="shared" si="4"/>
        <v>3.7837371296995101</v>
      </c>
      <c r="W18" s="26">
        <f t="shared" si="5"/>
        <v>3.7837371296995066</v>
      </c>
      <c r="X18" s="26">
        <f t="shared" si="15"/>
        <v>25.66787805576519</v>
      </c>
      <c r="Y18" s="27">
        <f>IF('C Chart'!H40&gt;0,'C Chart'!H40,NA())</f>
        <v>8</v>
      </c>
      <c r="Z18" s="27" t="e">
        <f>IF('C Chart'!Q40="No",NA(),O18)</f>
        <v>#N/A</v>
      </c>
      <c r="AA18" s="1"/>
    </row>
    <row r="19" spans="1:27">
      <c r="A19" s="1"/>
      <c r="B19" s="28">
        <v>13</v>
      </c>
      <c r="C19" s="27">
        <f>IF('C Chart'!K41="No",'C Chart'!E41,A13)</f>
        <v>14</v>
      </c>
      <c r="D19" s="27">
        <f>D18+(IF('C Chart'!M41="Yes",1,0))</f>
        <v>1</v>
      </c>
      <c r="E19" s="1"/>
      <c r="F19" s="26">
        <f t="shared" si="6"/>
        <v>14.316666666666666</v>
      </c>
      <c r="G19" s="26">
        <f t="shared" si="7"/>
        <v>2.9654552775681431</v>
      </c>
      <c r="H19" s="26">
        <f t="shared" si="8"/>
        <v>6.7491924072676515</v>
      </c>
      <c r="I19" s="26">
        <f t="shared" si="9"/>
        <v>10.53292953696716</v>
      </c>
      <c r="J19" s="26">
        <f t="shared" si="10"/>
        <v>18.100403796366173</v>
      </c>
      <c r="K19" s="26">
        <f t="shared" si="11"/>
        <v>21.884140926065683</v>
      </c>
      <c r="L19" s="26">
        <f t="shared" si="12"/>
        <v>25.66787805576519</v>
      </c>
      <c r="M19" s="1"/>
      <c r="N19" s="27" t="str">
        <f>'C Chart'!C41</f>
        <v>J-14</v>
      </c>
      <c r="O19" s="27">
        <f>'C Chart'!E41</f>
        <v>14</v>
      </c>
      <c r="P19" s="26">
        <f t="shared" si="0"/>
        <v>14.316666666666666</v>
      </c>
      <c r="Q19" s="26">
        <f t="shared" si="13"/>
        <v>2.9654552775681431</v>
      </c>
      <c r="R19" s="26">
        <f t="shared" si="14"/>
        <v>2.9654552775681431</v>
      </c>
      <c r="S19" s="26">
        <f t="shared" si="1"/>
        <v>3.7837371296995084</v>
      </c>
      <c r="T19" s="26">
        <f t="shared" si="2"/>
        <v>3.7837371296995084</v>
      </c>
      <c r="U19" s="26">
        <f t="shared" si="3"/>
        <v>7.5674742593990132</v>
      </c>
      <c r="V19" s="26">
        <f t="shared" si="4"/>
        <v>3.7837371296995101</v>
      </c>
      <c r="W19" s="26">
        <f t="shared" si="5"/>
        <v>3.7837371296995066</v>
      </c>
      <c r="X19" s="26">
        <f t="shared" si="15"/>
        <v>25.66787805576519</v>
      </c>
      <c r="Y19" s="27">
        <f>IF('C Chart'!H41&gt;0,'C Chart'!H41,NA())</f>
        <v>8</v>
      </c>
      <c r="Z19" s="27" t="e">
        <f>IF('C Chart'!Q41="No",NA(),O19)</f>
        <v>#N/A</v>
      </c>
      <c r="AA19" s="1"/>
    </row>
    <row r="20" spans="1:27">
      <c r="A20" s="1"/>
      <c r="B20" s="28">
        <v>14</v>
      </c>
      <c r="C20" s="27">
        <f>IF('C Chart'!K42="No",'C Chart'!E42,A14)</f>
        <v>16</v>
      </c>
      <c r="D20" s="27">
        <f>D19+(IF('C Chart'!M42="Yes",1,0))</f>
        <v>1</v>
      </c>
      <c r="E20" s="1"/>
      <c r="F20" s="26">
        <f t="shared" si="6"/>
        <v>14.316666666666666</v>
      </c>
      <c r="G20" s="26">
        <f t="shared" si="7"/>
        <v>2.9654552775681431</v>
      </c>
      <c r="H20" s="26">
        <f t="shared" si="8"/>
        <v>6.7491924072676515</v>
      </c>
      <c r="I20" s="26">
        <f t="shared" si="9"/>
        <v>10.53292953696716</v>
      </c>
      <c r="J20" s="26">
        <f t="shared" si="10"/>
        <v>18.100403796366173</v>
      </c>
      <c r="K20" s="26">
        <f t="shared" si="11"/>
        <v>21.884140926065683</v>
      </c>
      <c r="L20" s="26">
        <f t="shared" si="12"/>
        <v>25.66787805576519</v>
      </c>
      <c r="M20" s="1"/>
      <c r="N20" s="27" t="str">
        <f>'C Chart'!C42</f>
        <v>F</v>
      </c>
      <c r="O20" s="27">
        <f>'C Chart'!E42</f>
        <v>16</v>
      </c>
      <c r="P20" s="26">
        <f t="shared" si="0"/>
        <v>14.316666666666666</v>
      </c>
      <c r="Q20" s="26">
        <f t="shared" si="13"/>
        <v>2.9654552775681431</v>
      </c>
      <c r="R20" s="26">
        <f t="shared" si="14"/>
        <v>2.9654552775681431</v>
      </c>
      <c r="S20" s="26">
        <f t="shared" si="1"/>
        <v>3.7837371296995084</v>
      </c>
      <c r="T20" s="26">
        <f t="shared" si="2"/>
        <v>3.7837371296995084</v>
      </c>
      <c r="U20" s="26">
        <f t="shared" si="3"/>
        <v>7.5674742593990132</v>
      </c>
      <c r="V20" s="26">
        <f t="shared" si="4"/>
        <v>3.7837371296995101</v>
      </c>
      <c r="W20" s="26">
        <f t="shared" si="5"/>
        <v>3.7837371296995066</v>
      </c>
      <c r="X20" s="26">
        <f t="shared" si="15"/>
        <v>25.66787805576519</v>
      </c>
      <c r="Y20" s="27">
        <f>IF('C Chart'!H42&gt;0,'C Chart'!H42,NA())</f>
        <v>8</v>
      </c>
      <c r="Z20" s="27" t="e">
        <f>IF('C Chart'!Q42="No",NA(),O20)</f>
        <v>#N/A</v>
      </c>
      <c r="AA20" s="1"/>
    </row>
    <row r="21" spans="1:27">
      <c r="A21" s="1"/>
      <c r="B21" s="28">
        <v>15</v>
      </c>
      <c r="C21" s="27">
        <f>IF('C Chart'!K43="No",'C Chart'!E43,A15)</f>
        <v>19</v>
      </c>
      <c r="D21" s="27">
        <f>D20+(IF('C Chart'!M43="Yes",1,0))</f>
        <v>1</v>
      </c>
      <c r="E21" s="1"/>
      <c r="F21" s="26">
        <f t="shared" si="6"/>
        <v>14.316666666666666</v>
      </c>
      <c r="G21" s="26">
        <f t="shared" si="7"/>
        <v>2.9654552775681431</v>
      </c>
      <c r="H21" s="26">
        <f t="shared" si="8"/>
        <v>6.7491924072676515</v>
      </c>
      <c r="I21" s="26">
        <f t="shared" si="9"/>
        <v>10.53292953696716</v>
      </c>
      <c r="J21" s="26">
        <f t="shared" si="10"/>
        <v>18.100403796366173</v>
      </c>
      <c r="K21" s="26">
        <f t="shared" si="11"/>
        <v>21.884140926065683</v>
      </c>
      <c r="L21" s="26">
        <f t="shared" si="12"/>
        <v>25.66787805576519</v>
      </c>
      <c r="M21" s="1"/>
      <c r="N21" s="27" t="str">
        <f>'C Chart'!C43</f>
        <v>M</v>
      </c>
      <c r="O21" s="27">
        <f>'C Chart'!E43</f>
        <v>19</v>
      </c>
      <c r="P21" s="26">
        <f t="shared" si="0"/>
        <v>14.316666666666666</v>
      </c>
      <c r="Q21" s="26">
        <f t="shared" si="13"/>
        <v>2.9654552775681431</v>
      </c>
      <c r="R21" s="26">
        <f t="shared" si="14"/>
        <v>2.9654552775681431</v>
      </c>
      <c r="S21" s="26">
        <f t="shared" si="1"/>
        <v>3.7837371296995084</v>
      </c>
      <c r="T21" s="26">
        <f t="shared" si="2"/>
        <v>3.7837371296995084</v>
      </c>
      <c r="U21" s="26">
        <f t="shared" si="3"/>
        <v>7.5674742593990132</v>
      </c>
      <c r="V21" s="26">
        <f t="shared" si="4"/>
        <v>3.7837371296995101</v>
      </c>
      <c r="W21" s="26">
        <f t="shared" si="5"/>
        <v>3.7837371296995066</v>
      </c>
      <c r="X21" s="26">
        <f t="shared" si="15"/>
        <v>25.66787805576519</v>
      </c>
      <c r="Y21" s="27">
        <f>IF('C Chart'!H43&gt;0,'C Chart'!H43,NA())</f>
        <v>8</v>
      </c>
      <c r="Z21" s="27" t="e">
        <f>IF('C Chart'!Q43="No",NA(),O21)</f>
        <v>#N/A</v>
      </c>
      <c r="AA21" s="1"/>
    </row>
    <row r="22" spans="1:27">
      <c r="A22" s="1"/>
      <c r="B22" s="28">
        <v>16</v>
      </c>
      <c r="C22" s="27">
        <f>IF('C Chart'!K44="No",'C Chart'!E44,A16)</f>
        <v>7</v>
      </c>
      <c r="D22" s="27">
        <f>D21+(IF('C Chart'!M44="Yes",1,0))</f>
        <v>1</v>
      </c>
      <c r="E22" s="1"/>
      <c r="F22" s="26">
        <f t="shared" si="6"/>
        <v>14.316666666666666</v>
      </c>
      <c r="G22" s="26">
        <f t="shared" si="7"/>
        <v>2.9654552775681431</v>
      </c>
      <c r="H22" s="26">
        <f t="shared" si="8"/>
        <v>6.7491924072676515</v>
      </c>
      <c r="I22" s="26">
        <f t="shared" si="9"/>
        <v>10.53292953696716</v>
      </c>
      <c r="J22" s="26">
        <f t="shared" si="10"/>
        <v>18.100403796366173</v>
      </c>
      <c r="K22" s="26">
        <f t="shared" si="11"/>
        <v>21.884140926065683</v>
      </c>
      <c r="L22" s="26">
        <f t="shared" si="12"/>
        <v>25.66787805576519</v>
      </c>
      <c r="M22" s="1"/>
      <c r="N22" s="27" t="str">
        <f>'C Chart'!C44</f>
        <v>A</v>
      </c>
      <c r="O22" s="27">
        <f>'C Chart'!E44</f>
        <v>7</v>
      </c>
      <c r="P22" s="26">
        <f t="shared" si="0"/>
        <v>14.316666666666666</v>
      </c>
      <c r="Q22" s="26">
        <f t="shared" si="13"/>
        <v>2.9654552775681431</v>
      </c>
      <c r="R22" s="26">
        <f t="shared" si="14"/>
        <v>2.9654552775681431</v>
      </c>
      <c r="S22" s="26">
        <f t="shared" si="1"/>
        <v>3.7837371296995084</v>
      </c>
      <c r="T22" s="26">
        <f t="shared" si="2"/>
        <v>3.7837371296995084</v>
      </c>
      <c r="U22" s="26">
        <f t="shared" si="3"/>
        <v>7.5674742593990132</v>
      </c>
      <c r="V22" s="26">
        <f t="shared" si="4"/>
        <v>3.7837371296995101</v>
      </c>
      <c r="W22" s="26">
        <f t="shared" si="5"/>
        <v>3.7837371296995066</v>
      </c>
      <c r="X22" s="26">
        <f t="shared" si="15"/>
        <v>25.66787805576519</v>
      </c>
      <c r="Y22" s="27">
        <f>IF('C Chart'!H44&gt;0,'C Chart'!H44,NA())</f>
        <v>8</v>
      </c>
      <c r="Z22" s="27" t="e">
        <f>IF('C Chart'!Q44="No",NA(),O22)</f>
        <v>#N/A</v>
      </c>
      <c r="AA22" s="1"/>
    </row>
    <row r="23" spans="1:27">
      <c r="A23" s="1"/>
      <c r="B23" s="28">
        <v>17</v>
      </c>
      <c r="C23" s="27">
        <f>IF('C Chart'!K45="No",'C Chart'!E45,A17)</f>
        <v>16</v>
      </c>
      <c r="D23" s="27">
        <f>D22+(IF('C Chart'!M45="Yes",1,0))</f>
        <v>1</v>
      </c>
      <c r="E23" s="1"/>
      <c r="F23" s="26">
        <f t="shared" si="6"/>
        <v>14.316666666666666</v>
      </c>
      <c r="G23" s="26">
        <f t="shared" si="7"/>
        <v>2.9654552775681431</v>
      </c>
      <c r="H23" s="26">
        <f t="shared" si="8"/>
        <v>6.7491924072676515</v>
      </c>
      <c r="I23" s="26">
        <f t="shared" si="9"/>
        <v>10.53292953696716</v>
      </c>
      <c r="J23" s="26">
        <f t="shared" si="10"/>
        <v>18.100403796366173</v>
      </c>
      <c r="K23" s="26">
        <f t="shared" si="11"/>
        <v>21.884140926065683</v>
      </c>
      <c r="L23" s="26">
        <f t="shared" si="12"/>
        <v>25.66787805576519</v>
      </c>
      <c r="M23" s="1"/>
      <c r="N23" s="27" t="str">
        <f>'C Chart'!C45</f>
        <v>M</v>
      </c>
      <c r="O23" s="27">
        <f>'C Chart'!E45</f>
        <v>16</v>
      </c>
      <c r="P23" s="26">
        <f t="shared" si="0"/>
        <v>14.316666666666666</v>
      </c>
      <c r="Q23" s="26">
        <f t="shared" si="13"/>
        <v>2.9654552775681431</v>
      </c>
      <c r="R23" s="26">
        <f t="shared" si="14"/>
        <v>2.9654552775681431</v>
      </c>
      <c r="S23" s="26">
        <f t="shared" si="1"/>
        <v>3.7837371296995084</v>
      </c>
      <c r="T23" s="26">
        <f t="shared" si="2"/>
        <v>3.7837371296995084</v>
      </c>
      <c r="U23" s="26">
        <f t="shared" si="3"/>
        <v>7.5674742593990132</v>
      </c>
      <c r="V23" s="26">
        <f t="shared" si="4"/>
        <v>3.7837371296995101</v>
      </c>
      <c r="W23" s="26">
        <f t="shared" si="5"/>
        <v>3.7837371296995066</v>
      </c>
      <c r="X23" s="26">
        <f t="shared" si="15"/>
        <v>25.66787805576519</v>
      </c>
      <c r="Y23" s="27">
        <f>IF('C Chart'!H45&gt;0,'C Chart'!H45,NA())</f>
        <v>8</v>
      </c>
      <c r="Z23" s="27" t="e">
        <f>IF('C Chart'!Q45="No",NA(),O23)</f>
        <v>#N/A</v>
      </c>
      <c r="AA23" s="1"/>
    </row>
    <row r="24" spans="1:27">
      <c r="A24" s="1"/>
      <c r="B24" s="28">
        <v>18</v>
      </c>
      <c r="C24" s="27">
        <f>IF('C Chart'!K46="No",'C Chart'!E46,A18)</f>
        <v>15</v>
      </c>
      <c r="D24" s="27">
        <f>D23+(IF('C Chart'!M46="Yes",1,0))</f>
        <v>1</v>
      </c>
      <c r="E24" s="1"/>
      <c r="F24" s="26">
        <f t="shared" si="6"/>
        <v>14.316666666666666</v>
      </c>
      <c r="G24" s="26">
        <f t="shared" si="7"/>
        <v>2.9654552775681431</v>
      </c>
      <c r="H24" s="26">
        <f t="shared" si="8"/>
        <v>6.7491924072676515</v>
      </c>
      <c r="I24" s="26">
        <f t="shared" si="9"/>
        <v>10.53292953696716</v>
      </c>
      <c r="J24" s="26">
        <f t="shared" si="10"/>
        <v>18.100403796366173</v>
      </c>
      <c r="K24" s="26">
        <f t="shared" si="11"/>
        <v>21.884140926065683</v>
      </c>
      <c r="L24" s="26">
        <f t="shared" si="12"/>
        <v>25.66787805576519</v>
      </c>
      <c r="M24" s="1"/>
      <c r="N24" s="27" t="str">
        <f>'C Chart'!C46</f>
        <v>J</v>
      </c>
      <c r="O24" s="27">
        <f>'C Chart'!E46</f>
        <v>15</v>
      </c>
      <c r="P24" s="26">
        <f t="shared" si="0"/>
        <v>14.316666666666666</v>
      </c>
      <c r="Q24" s="26">
        <f t="shared" si="13"/>
        <v>2.9654552775681431</v>
      </c>
      <c r="R24" s="26">
        <f t="shared" si="14"/>
        <v>2.9654552775681431</v>
      </c>
      <c r="S24" s="26">
        <f t="shared" si="1"/>
        <v>3.7837371296995084</v>
      </c>
      <c r="T24" s="26">
        <f t="shared" si="2"/>
        <v>3.7837371296995084</v>
      </c>
      <c r="U24" s="26">
        <f t="shared" si="3"/>
        <v>7.5674742593990132</v>
      </c>
      <c r="V24" s="26">
        <f t="shared" si="4"/>
        <v>3.7837371296995101</v>
      </c>
      <c r="W24" s="26">
        <f t="shared" si="5"/>
        <v>3.7837371296995066</v>
      </c>
      <c r="X24" s="26">
        <f t="shared" si="15"/>
        <v>25.66787805576519</v>
      </c>
      <c r="Y24" s="27">
        <f>IF('C Chart'!H46&gt;0,'C Chart'!H46,NA())</f>
        <v>8</v>
      </c>
      <c r="Z24" s="27" t="e">
        <f>IF('C Chart'!Q46="No",NA(),O24)</f>
        <v>#N/A</v>
      </c>
      <c r="AA24" s="1"/>
    </row>
    <row r="25" spans="1:27">
      <c r="A25" s="1"/>
      <c r="B25" s="28">
        <v>19</v>
      </c>
      <c r="C25" s="27">
        <f>IF('C Chart'!K47="No",'C Chart'!E47,A19)</f>
        <v>15</v>
      </c>
      <c r="D25" s="27">
        <f>D24+(IF('C Chart'!M47="Yes",1,0))</f>
        <v>1</v>
      </c>
      <c r="E25" s="1"/>
      <c r="F25" s="26">
        <f t="shared" si="6"/>
        <v>14.316666666666666</v>
      </c>
      <c r="G25" s="26">
        <f t="shared" si="7"/>
        <v>2.9654552775681431</v>
      </c>
      <c r="H25" s="26">
        <f t="shared" si="8"/>
        <v>6.7491924072676515</v>
      </c>
      <c r="I25" s="26">
        <f t="shared" si="9"/>
        <v>10.53292953696716</v>
      </c>
      <c r="J25" s="26">
        <f t="shared" si="10"/>
        <v>18.100403796366173</v>
      </c>
      <c r="K25" s="26">
        <f t="shared" si="11"/>
        <v>21.884140926065683</v>
      </c>
      <c r="L25" s="26">
        <f t="shared" si="12"/>
        <v>25.66787805576519</v>
      </c>
      <c r="M25" s="1"/>
      <c r="N25" s="27" t="str">
        <f>'C Chart'!C47</f>
        <v>J</v>
      </c>
      <c r="O25" s="27">
        <f>'C Chart'!E47</f>
        <v>15</v>
      </c>
      <c r="P25" s="26">
        <f t="shared" si="0"/>
        <v>14.316666666666666</v>
      </c>
      <c r="Q25" s="26">
        <f t="shared" si="13"/>
        <v>2.9654552775681431</v>
      </c>
      <c r="R25" s="26">
        <f t="shared" si="14"/>
        <v>2.9654552775681431</v>
      </c>
      <c r="S25" s="26">
        <f t="shared" si="1"/>
        <v>3.7837371296995084</v>
      </c>
      <c r="T25" s="26">
        <f t="shared" si="2"/>
        <v>3.7837371296995084</v>
      </c>
      <c r="U25" s="26">
        <f t="shared" si="3"/>
        <v>7.5674742593990132</v>
      </c>
      <c r="V25" s="26">
        <f t="shared" si="4"/>
        <v>3.7837371296995101</v>
      </c>
      <c r="W25" s="26">
        <f t="shared" si="5"/>
        <v>3.7837371296995066</v>
      </c>
      <c r="X25" s="26">
        <f t="shared" si="15"/>
        <v>25.66787805576519</v>
      </c>
      <c r="Y25" s="27">
        <f>IF('C Chart'!H47&gt;0,'C Chart'!H47,NA())</f>
        <v>8</v>
      </c>
      <c r="Z25" s="27" t="e">
        <f>IF('C Chart'!Q47="No",NA(),O25)</f>
        <v>#N/A</v>
      </c>
      <c r="AA25" s="1"/>
    </row>
    <row r="26" spans="1:27">
      <c r="A26" s="1"/>
      <c r="B26" s="28">
        <v>20</v>
      </c>
      <c r="C26" s="27">
        <f>IF('C Chart'!K48="No",'C Chart'!E48,A20)</f>
        <v>17</v>
      </c>
      <c r="D26" s="27">
        <f>D25+(IF('C Chart'!M48="Yes",1,0))</f>
        <v>1</v>
      </c>
      <c r="E26" s="1"/>
      <c r="F26" s="26">
        <f t="shared" si="6"/>
        <v>14.316666666666666</v>
      </c>
      <c r="G26" s="26">
        <f t="shared" si="7"/>
        <v>2.9654552775681431</v>
      </c>
      <c r="H26" s="26">
        <f t="shared" si="8"/>
        <v>6.7491924072676515</v>
      </c>
      <c r="I26" s="26">
        <f t="shared" si="9"/>
        <v>10.53292953696716</v>
      </c>
      <c r="J26" s="26">
        <f t="shared" si="10"/>
        <v>18.100403796366173</v>
      </c>
      <c r="K26" s="26">
        <f t="shared" si="11"/>
        <v>21.884140926065683</v>
      </c>
      <c r="L26" s="26">
        <f t="shared" si="12"/>
        <v>25.66787805576519</v>
      </c>
      <c r="M26" s="1"/>
      <c r="N26" s="27" t="str">
        <f>'C Chart'!C48</f>
        <v>A</v>
      </c>
      <c r="O26" s="27">
        <f>'C Chart'!E48</f>
        <v>17</v>
      </c>
      <c r="P26" s="26">
        <f t="shared" si="0"/>
        <v>14.316666666666666</v>
      </c>
      <c r="Q26" s="26">
        <f t="shared" si="13"/>
        <v>2.9654552775681431</v>
      </c>
      <c r="R26" s="26">
        <f t="shared" si="14"/>
        <v>2.9654552775681431</v>
      </c>
      <c r="S26" s="26">
        <f t="shared" si="1"/>
        <v>3.7837371296995084</v>
      </c>
      <c r="T26" s="26">
        <f t="shared" si="2"/>
        <v>3.7837371296995084</v>
      </c>
      <c r="U26" s="26">
        <f t="shared" si="3"/>
        <v>7.5674742593990132</v>
      </c>
      <c r="V26" s="26">
        <f t="shared" si="4"/>
        <v>3.7837371296995101</v>
      </c>
      <c r="W26" s="26">
        <f t="shared" si="5"/>
        <v>3.7837371296995066</v>
      </c>
      <c r="X26" s="26">
        <f t="shared" si="15"/>
        <v>25.66787805576519</v>
      </c>
      <c r="Y26" s="27">
        <f>IF('C Chart'!H48&gt;0,'C Chart'!H48,NA())</f>
        <v>8</v>
      </c>
      <c r="Z26" s="27" t="e">
        <f>IF('C Chart'!Q48="No",NA(),O26)</f>
        <v>#N/A</v>
      </c>
      <c r="AA26" s="1"/>
    </row>
    <row r="27" spans="1:27">
      <c r="A27" s="1"/>
      <c r="B27" s="28">
        <v>21</v>
      </c>
      <c r="C27" s="27">
        <f>IF('C Chart'!K49="No",'C Chart'!E49,A21)</f>
        <v>16</v>
      </c>
      <c r="D27" s="27">
        <f>D26+(IF('C Chart'!M49="Yes",1,0))</f>
        <v>1</v>
      </c>
      <c r="E27" s="1"/>
      <c r="F27" s="26">
        <f t="shared" si="6"/>
        <v>14.316666666666666</v>
      </c>
      <c r="G27" s="26">
        <f t="shared" si="7"/>
        <v>2.9654552775681431</v>
      </c>
      <c r="H27" s="26">
        <f t="shared" si="8"/>
        <v>6.7491924072676515</v>
      </c>
      <c r="I27" s="26">
        <f t="shared" si="9"/>
        <v>10.53292953696716</v>
      </c>
      <c r="J27" s="26">
        <f t="shared" si="10"/>
        <v>18.100403796366173</v>
      </c>
      <c r="K27" s="26">
        <f t="shared" si="11"/>
        <v>21.884140926065683</v>
      </c>
      <c r="L27" s="26">
        <f t="shared" si="12"/>
        <v>25.66787805576519</v>
      </c>
      <c r="M27" s="1"/>
      <c r="N27" s="27" t="str">
        <f>'C Chart'!C49</f>
        <v>S</v>
      </c>
      <c r="O27" s="27">
        <f>'C Chart'!E49</f>
        <v>16</v>
      </c>
      <c r="P27" s="26">
        <f t="shared" si="0"/>
        <v>14.316666666666666</v>
      </c>
      <c r="Q27" s="26">
        <f t="shared" si="13"/>
        <v>2.9654552775681431</v>
      </c>
      <c r="R27" s="26">
        <f t="shared" si="14"/>
        <v>2.9654552775681431</v>
      </c>
      <c r="S27" s="26">
        <f t="shared" si="1"/>
        <v>3.7837371296995084</v>
      </c>
      <c r="T27" s="26">
        <f t="shared" si="2"/>
        <v>3.7837371296995084</v>
      </c>
      <c r="U27" s="26">
        <f t="shared" si="3"/>
        <v>7.5674742593990132</v>
      </c>
      <c r="V27" s="26">
        <f t="shared" si="4"/>
        <v>3.7837371296995101</v>
      </c>
      <c r="W27" s="26">
        <f t="shared" si="5"/>
        <v>3.7837371296995066</v>
      </c>
      <c r="X27" s="26">
        <f t="shared" si="15"/>
        <v>25.66787805576519</v>
      </c>
      <c r="Y27" s="27">
        <f>IF('C Chart'!H49&gt;0,'C Chart'!H49,NA())</f>
        <v>8</v>
      </c>
      <c r="Z27" s="27" t="e">
        <f>IF('C Chart'!Q49="No",NA(),O27)</f>
        <v>#N/A</v>
      </c>
      <c r="AA27" s="1"/>
    </row>
    <row r="28" spans="1:27">
      <c r="A28" s="1"/>
      <c r="B28" s="28">
        <v>22</v>
      </c>
      <c r="C28" s="27">
        <f>IF('C Chart'!K50="No",'C Chart'!E50,A22)</f>
        <v>16</v>
      </c>
      <c r="D28" s="27">
        <f>D27+(IF('C Chart'!M50="Yes",1,0))</f>
        <v>1</v>
      </c>
      <c r="E28" s="1"/>
      <c r="F28" s="26">
        <f t="shared" si="6"/>
        <v>14.316666666666666</v>
      </c>
      <c r="G28" s="26">
        <f t="shared" si="7"/>
        <v>2.9654552775681431</v>
      </c>
      <c r="H28" s="26">
        <f t="shared" si="8"/>
        <v>6.7491924072676515</v>
      </c>
      <c r="I28" s="26">
        <f t="shared" si="9"/>
        <v>10.53292953696716</v>
      </c>
      <c r="J28" s="26">
        <f t="shared" si="10"/>
        <v>18.100403796366173</v>
      </c>
      <c r="K28" s="26">
        <f t="shared" si="11"/>
        <v>21.884140926065683</v>
      </c>
      <c r="L28" s="26">
        <f t="shared" si="12"/>
        <v>25.66787805576519</v>
      </c>
      <c r="M28" s="1"/>
      <c r="N28" s="27" t="str">
        <f>'C Chart'!C50</f>
        <v>O</v>
      </c>
      <c r="O28" s="27">
        <f>'C Chart'!E50</f>
        <v>16</v>
      </c>
      <c r="P28" s="26">
        <f t="shared" si="0"/>
        <v>14.316666666666666</v>
      </c>
      <c r="Q28" s="26">
        <f t="shared" si="13"/>
        <v>2.9654552775681431</v>
      </c>
      <c r="R28" s="26">
        <f t="shared" si="14"/>
        <v>2.9654552775681431</v>
      </c>
      <c r="S28" s="26">
        <f t="shared" si="1"/>
        <v>3.7837371296995084</v>
      </c>
      <c r="T28" s="26">
        <f t="shared" si="2"/>
        <v>3.7837371296995084</v>
      </c>
      <c r="U28" s="26">
        <f t="shared" si="3"/>
        <v>7.5674742593990132</v>
      </c>
      <c r="V28" s="26">
        <f t="shared" si="4"/>
        <v>3.7837371296995101</v>
      </c>
      <c r="W28" s="26">
        <f t="shared" si="5"/>
        <v>3.7837371296995066</v>
      </c>
      <c r="X28" s="26">
        <f t="shared" si="15"/>
        <v>25.66787805576519</v>
      </c>
      <c r="Y28" s="27">
        <f>IF('C Chart'!H50&gt;0,'C Chart'!H50,NA())</f>
        <v>8</v>
      </c>
      <c r="Z28" s="27" t="e">
        <f>IF('C Chart'!Q50="No",NA(),O28)</f>
        <v>#N/A</v>
      </c>
      <c r="AA28" s="1"/>
    </row>
    <row r="29" spans="1:27">
      <c r="A29" s="1"/>
      <c r="B29" s="28">
        <v>23</v>
      </c>
      <c r="C29" s="27">
        <f>IF('C Chart'!K51="No",'C Chart'!E51,A23)</f>
        <v>22</v>
      </c>
      <c r="D29" s="27">
        <f>D28+(IF('C Chart'!M51="Yes",1,0))</f>
        <v>1</v>
      </c>
      <c r="E29" s="1"/>
      <c r="F29" s="26">
        <f t="shared" si="6"/>
        <v>14.316666666666666</v>
      </c>
      <c r="G29" s="26">
        <f t="shared" si="7"/>
        <v>2.9654552775681431</v>
      </c>
      <c r="H29" s="26">
        <f t="shared" si="8"/>
        <v>6.7491924072676515</v>
      </c>
      <c r="I29" s="26">
        <f t="shared" si="9"/>
        <v>10.53292953696716</v>
      </c>
      <c r="J29" s="26">
        <f t="shared" si="10"/>
        <v>18.100403796366173</v>
      </c>
      <c r="K29" s="26">
        <f t="shared" si="11"/>
        <v>21.884140926065683</v>
      </c>
      <c r="L29" s="26">
        <f t="shared" si="12"/>
        <v>25.66787805576519</v>
      </c>
      <c r="M29" s="1"/>
      <c r="N29" s="27" t="str">
        <f>'C Chart'!C51</f>
        <v>N</v>
      </c>
      <c r="O29" s="27">
        <f>'C Chart'!E51</f>
        <v>22</v>
      </c>
      <c r="P29" s="26">
        <f t="shared" si="0"/>
        <v>14.316666666666666</v>
      </c>
      <c r="Q29" s="26">
        <f t="shared" si="13"/>
        <v>2.9654552775681431</v>
      </c>
      <c r="R29" s="26">
        <f t="shared" si="14"/>
        <v>2.9654552775681431</v>
      </c>
      <c r="S29" s="26">
        <f t="shared" si="1"/>
        <v>3.7837371296995084</v>
      </c>
      <c r="T29" s="26">
        <f t="shared" si="2"/>
        <v>3.7837371296995084</v>
      </c>
      <c r="U29" s="26">
        <f t="shared" si="3"/>
        <v>7.5674742593990132</v>
      </c>
      <c r="V29" s="26">
        <f t="shared" si="4"/>
        <v>3.7837371296995101</v>
      </c>
      <c r="W29" s="26">
        <f t="shared" si="5"/>
        <v>3.7837371296995066</v>
      </c>
      <c r="X29" s="26">
        <f t="shared" si="15"/>
        <v>25.66787805576519</v>
      </c>
      <c r="Y29" s="27">
        <f>IF('C Chart'!H51&gt;0,'C Chart'!H51,NA())</f>
        <v>8</v>
      </c>
      <c r="Z29" s="27" t="e">
        <f>IF('C Chart'!Q51="No",NA(),O29)</f>
        <v>#N/A</v>
      </c>
      <c r="AA29" s="1"/>
    </row>
    <row r="30" spans="1:27">
      <c r="A30" s="1"/>
      <c r="B30" s="28">
        <v>24</v>
      </c>
      <c r="C30" s="27">
        <f>IF('C Chart'!K52="No",'C Chart'!E52,A24)</f>
        <v>7</v>
      </c>
      <c r="D30" s="27">
        <f>D29+(IF('C Chart'!M52="Yes",1,0))</f>
        <v>1</v>
      </c>
      <c r="E30" s="1"/>
      <c r="F30" s="26">
        <f t="shared" si="6"/>
        <v>14.316666666666666</v>
      </c>
      <c r="G30" s="26">
        <f t="shared" si="7"/>
        <v>2.9654552775681431</v>
      </c>
      <c r="H30" s="26">
        <f t="shared" si="8"/>
        <v>6.7491924072676515</v>
      </c>
      <c r="I30" s="26">
        <f t="shared" si="9"/>
        <v>10.53292953696716</v>
      </c>
      <c r="J30" s="26">
        <f t="shared" si="10"/>
        <v>18.100403796366173</v>
      </c>
      <c r="K30" s="26">
        <f t="shared" si="11"/>
        <v>21.884140926065683</v>
      </c>
      <c r="L30" s="26">
        <f t="shared" si="12"/>
        <v>25.66787805576519</v>
      </c>
      <c r="M30" s="1"/>
      <c r="N30" s="27" t="str">
        <f>'C Chart'!C52</f>
        <v>D</v>
      </c>
      <c r="O30" s="27">
        <f>'C Chart'!E52</f>
        <v>7</v>
      </c>
      <c r="P30" s="26">
        <f t="shared" si="0"/>
        <v>14.316666666666666</v>
      </c>
      <c r="Q30" s="26">
        <f t="shared" si="13"/>
        <v>2.9654552775681431</v>
      </c>
      <c r="R30" s="26">
        <f t="shared" si="14"/>
        <v>2.9654552775681431</v>
      </c>
      <c r="S30" s="26">
        <f t="shared" si="1"/>
        <v>3.7837371296995084</v>
      </c>
      <c r="T30" s="26">
        <f t="shared" si="2"/>
        <v>3.7837371296995084</v>
      </c>
      <c r="U30" s="26">
        <f t="shared" si="3"/>
        <v>7.5674742593990132</v>
      </c>
      <c r="V30" s="26">
        <f t="shared" si="4"/>
        <v>3.7837371296995101</v>
      </c>
      <c r="W30" s="26">
        <f t="shared" si="5"/>
        <v>3.7837371296995066</v>
      </c>
      <c r="X30" s="26">
        <f t="shared" si="15"/>
        <v>25.66787805576519</v>
      </c>
      <c r="Y30" s="27">
        <f>IF('C Chart'!H52&gt;0,'C Chart'!H52,NA())</f>
        <v>8</v>
      </c>
      <c r="Z30" s="27" t="e">
        <f>IF('C Chart'!Q52="No",NA(),O30)</f>
        <v>#N/A</v>
      </c>
      <c r="AA30" s="1"/>
    </row>
    <row r="31" spans="1:27">
      <c r="A31" s="1"/>
      <c r="B31" s="28">
        <v>25</v>
      </c>
      <c r="C31" s="27">
        <f>IF('C Chart'!K53="No",'C Chart'!E53,A25)</f>
        <v>27</v>
      </c>
      <c r="D31" s="27">
        <f>D30+(IF('C Chart'!M53="Yes",1,0))</f>
        <v>1</v>
      </c>
      <c r="E31" s="1"/>
      <c r="F31" s="26">
        <f t="shared" si="6"/>
        <v>14.316666666666666</v>
      </c>
      <c r="G31" s="26">
        <f t="shared" si="7"/>
        <v>2.9654552775681431</v>
      </c>
      <c r="H31" s="26">
        <f t="shared" si="8"/>
        <v>6.7491924072676515</v>
      </c>
      <c r="I31" s="26">
        <f t="shared" si="9"/>
        <v>10.53292953696716</v>
      </c>
      <c r="J31" s="26">
        <f t="shared" si="10"/>
        <v>18.100403796366173</v>
      </c>
      <c r="K31" s="26">
        <f t="shared" si="11"/>
        <v>21.884140926065683</v>
      </c>
      <c r="L31" s="26">
        <f t="shared" si="12"/>
        <v>25.66787805576519</v>
      </c>
      <c r="M31" s="1"/>
      <c r="N31" s="27" t="str">
        <f>'C Chart'!C53</f>
        <v>J-15</v>
      </c>
      <c r="O31" s="27">
        <f>'C Chart'!E53</f>
        <v>27</v>
      </c>
      <c r="P31" s="26">
        <f t="shared" si="0"/>
        <v>14.316666666666666</v>
      </c>
      <c r="Q31" s="26">
        <f t="shared" si="13"/>
        <v>2.9654552775681431</v>
      </c>
      <c r="R31" s="26">
        <f t="shared" si="14"/>
        <v>2.9654552775681431</v>
      </c>
      <c r="S31" s="26">
        <f t="shared" si="1"/>
        <v>3.7837371296995084</v>
      </c>
      <c r="T31" s="26">
        <f t="shared" si="2"/>
        <v>3.7837371296995084</v>
      </c>
      <c r="U31" s="26">
        <f t="shared" si="3"/>
        <v>7.5674742593990132</v>
      </c>
      <c r="V31" s="26">
        <f t="shared" si="4"/>
        <v>3.7837371296995101</v>
      </c>
      <c r="W31" s="26">
        <f t="shared" si="5"/>
        <v>3.7837371296995066</v>
      </c>
      <c r="X31" s="26">
        <f t="shared" si="15"/>
        <v>25.66787805576519</v>
      </c>
      <c r="Y31" s="27">
        <f>IF('C Chart'!H53&gt;0,'C Chart'!H53,NA())</f>
        <v>8</v>
      </c>
      <c r="Z31" s="27">
        <f>IF('C Chart'!Q53="No",NA(),O31)</f>
        <v>27</v>
      </c>
      <c r="AA31" s="1"/>
    </row>
    <row r="32" spans="1:27">
      <c r="A32" s="1"/>
      <c r="B32" s="28">
        <v>26</v>
      </c>
      <c r="C32" s="27">
        <f>IF('C Chart'!K54="No",'C Chart'!E54,A26)</f>
        <v>14</v>
      </c>
      <c r="D32" s="27">
        <f>D31+(IF('C Chart'!M54="Yes",1,0))</f>
        <v>1</v>
      </c>
      <c r="E32" s="1"/>
      <c r="F32" s="26">
        <f t="shared" si="6"/>
        <v>14.316666666666666</v>
      </c>
      <c r="G32" s="26">
        <f t="shared" si="7"/>
        <v>2.9654552775681431</v>
      </c>
      <c r="H32" s="26">
        <f t="shared" si="8"/>
        <v>6.7491924072676515</v>
      </c>
      <c r="I32" s="26">
        <f t="shared" si="9"/>
        <v>10.53292953696716</v>
      </c>
      <c r="J32" s="26">
        <f t="shared" si="10"/>
        <v>18.100403796366173</v>
      </c>
      <c r="K32" s="26">
        <f t="shared" si="11"/>
        <v>21.884140926065683</v>
      </c>
      <c r="L32" s="26">
        <f t="shared" si="12"/>
        <v>25.66787805576519</v>
      </c>
      <c r="M32" s="1"/>
      <c r="N32" s="27" t="str">
        <f>'C Chart'!C54</f>
        <v>F</v>
      </c>
      <c r="O32" s="27">
        <f>'C Chart'!E54</f>
        <v>14</v>
      </c>
      <c r="P32" s="26">
        <f t="shared" si="0"/>
        <v>14.316666666666666</v>
      </c>
      <c r="Q32" s="26">
        <f t="shared" si="13"/>
        <v>2.9654552775681431</v>
      </c>
      <c r="R32" s="26">
        <f t="shared" si="14"/>
        <v>2.9654552775681431</v>
      </c>
      <c r="S32" s="26">
        <f t="shared" si="1"/>
        <v>3.7837371296995084</v>
      </c>
      <c r="T32" s="26">
        <f t="shared" si="2"/>
        <v>3.7837371296995084</v>
      </c>
      <c r="U32" s="26">
        <f t="shared" si="3"/>
        <v>7.5674742593990132</v>
      </c>
      <c r="V32" s="26">
        <f t="shared" si="4"/>
        <v>3.7837371296995101</v>
      </c>
      <c r="W32" s="26">
        <f t="shared" si="5"/>
        <v>3.7837371296995066</v>
      </c>
      <c r="X32" s="26">
        <f t="shared" si="15"/>
        <v>25.66787805576519</v>
      </c>
      <c r="Y32" s="27">
        <f>IF('C Chart'!H54&gt;0,'C Chart'!H54,NA())</f>
        <v>8</v>
      </c>
      <c r="Z32" s="27" t="e">
        <f>IF('C Chart'!Q54="No",NA(),O32)</f>
        <v>#N/A</v>
      </c>
      <c r="AA32" s="1"/>
    </row>
    <row r="33" spans="1:27">
      <c r="A33" s="1"/>
      <c r="B33" s="28">
        <v>27</v>
      </c>
      <c r="C33" s="27">
        <f>IF('C Chart'!K55="No",'C Chart'!E55,A27)</f>
        <v>16</v>
      </c>
      <c r="D33" s="27">
        <f>D32+(IF('C Chart'!M55="Yes",1,0))</f>
        <v>1</v>
      </c>
      <c r="E33" s="1"/>
      <c r="F33" s="26">
        <f t="shared" si="6"/>
        <v>14.316666666666666</v>
      </c>
      <c r="G33" s="26">
        <f t="shared" si="7"/>
        <v>2.9654552775681431</v>
      </c>
      <c r="H33" s="26">
        <f t="shared" si="8"/>
        <v>6.7491924072676515</v>
      </c>
      <c r="I33" s="26">
        <f t="shared" si="9"/>
        <v>10.53292953696716</v>
      </c>
      <c r="J33" s="26">
        <f t="shared" si="10"/>
        <v>18.100403796366173</v>
      </c>
      <c r="K33" s="26">
        <f t="shared" si="11"/>
        <v>21.884140926065683</v>
      </c>
      <c r="L33" s="26">
        <f t="shared" si="12"/>
        <v>25.66787805576519</v>
      </c>
      <c r="M33" s="1"/>
      <c r="N33" s="27" t="str">
        <f>'C Chart'!C55</f>
        <v>M</v>
      </c>
      <c r="O33" s="27">
        <f>'C Chart'!E55</f>
        <v>16</v>
      </c>
      <c r="P33" s="26">
        <f t="shared" si="0"/>
        <v>14.316666666666666</v>
      </c>
      <c r="Q33" s="26">
        <f t="shared" si="13"/>
        <v>2.9654552775681431</v>
      </c>
      <c r="R33" s="26">
        <f t="shared" si="14"/>
        <v>2.9654552775681431</v>
      </c>
      <c r="S33" s="26">
        <f t="shared" si="1"/>
        <v>3.7837371296995084</v>
      </c>
      <c r="T33" s="26">
        <f t="shared" si="2"/>
        <v>3.7837371296995084</v>
      </c>
      <c r="U33" s="26">
        <f t="shared" si="3"/>
        <v>7.5674742593990132</v>
      </c>
      <c r="V33" s="26">
        <f t="shared" si="4"/>
        <v>3.7837371296995101</v>
      </c>
      <c r="W33" s="26">
        <f t="shared" si="5"/>
        <v>3.7837371296995066</v>
      </c>
      <c r="X33" s="26">
        <f t="shared" si="15"/>
        <v>25.66787805576519</v>
      </c>
      <c r="Y33" s="27">
        <f>IF('C Chart'!H55&gt;0,'C Chart'!H55,NA())</f>
        <v>8</v>
      </c>
      <c r="Z33" s="27" t="e">
        <f>IF('C Chart'!Q55="No",NA(),O33)</f>
        <v>#N/A</v>
      </c>
      <c r="AA33" s="1"/>
    </row>
    <row r="34" spans="1:27">
      <c r="A34" s="1"/>
      <c r="B34" s="28">
        <v>28</v>
      </c>
      <c r="C34" s="27">
        <f>IF('C Chart'!K56="No",'C Chart'!E56,A28)</f>
        <v>15</v>
      </c>
      <c r="D34" s="27">
        <f>D33+(IF('C Chart'!M56="Yes",1,0))</f>
        <v>1</v>
      </c>
      <c r="E34" s="1"/>
      <c r="F34" s="26">
        <f t="shared" si="6"/>
        <v>14.316666666666666</v>
      </c>
      <c r="G34" s="26">
        <f t="shared" si="7"/>
        <v>2.9654552775681431</v>
      </c>
      <c r="H34" s="26">
        <f t="shared" si="8"/>
        <v>6.7491924072676515</v>
      </c>
      <c r="I34" s="26">
        <f t="shared" si="9"/>
        <v>10.53292953696716</v>
      </c>
      <c r="J34" s="26">
        <f t="shared" si="10"/>
        <v>18.100403796366173</v>
      </c>
      <c r="K34" s="26">
        <f t="shared" si="11"/>
        <v>21.884140926065683</v>
      </c>
      <c r="L34" s="26">
        <f t="shared" si="12"/>
        <v>25.66787805576519</v>
      </c>
      <c r="M34" s="1"/>
      <c r="N34" s="27" t="str">
        <f>'C Chart'!C56</f>
        <v>A</v>
      </c>
      <c r="O34" s="27">
        <f>'C Chart'!E56</f>
        <v>15</v>
      </c>
      <c r="P34" s="26">
        <f t="shared" si="0"/>
        <v>14.316666666666666</v>
      </c>
      <c r="Q34" s="26">
        <f t="shared" si="13"/>
        <v>2.9654552775681431</v>
      </c>
      <c r="R34" s="26">
        <f t="shared" si="14"/>
        <v>2.9654552775681431</v>
      </c>
      <c r="S34" s="26">
        <f t="shared" si="1"/>
        <v>3.7837371296995084</v>
      </c>
      <c r="T34" s="26">
        <f t="shared" si="2"/>
        <v>3.7837371296995084</v>
      </c>
      <c r="U34" s="26">
        <f t="shared" si="3"/>
        <v>7.5674742593990132</v>
      </c>
      <c r="V34" s="26">
        <f t="shared" si="4"/>
        <v>3.7837371296995101</v>
      </c>
      <c r="W34" s="26">
        <f t="shared" si="5"/>
        <v>3.7837371296995066</v>
      </c>
      <c r="X34" s="26">
        <f t="shared" si="15"/>
        <v>25.66787805576519</v>
      </c>
      <c r="Y34" s="27">
        <f>IF('C Chart'!H56&gt;0,'C Chart'!H56,NA())</f>
        <v>8</v>
      </c>
      <c r="Z34" s="27" t="e">
        <f>IF('C Chart'!Q56="No",NA(),O34)</f>
        <v>#N/A</v>
      </c>
      <c r="AA34" s="1"/>
    </row>
    <row r="35" spans="1:27">
      <c r="A35" s="1"/>
      <c r="B35" s="28">
        <v>29</v>
      </c>
      <c r="C35" s="27">
        <f>IF('C Chart'!K57="No",'C Chart'!E57,A29)</f>
        <v>12</v>
      </c>
      <c r="D35" s="27">
        <f>D34+(IF('C Chart'!M57="Yes",1,0))</f>
        <v>1</v>
      </c>
      <c r="E35" s="1"/>
      <c r="F35" s="26">
        <f t="shared" si="6"/>
        <v>14.316666666666666</v>
      </c>
      <c r="G35" s="26">
        <f t="shared" si="7"/>
        <v>2.9654552775681431</v>
      </c>
      <c r="H35" s="26">
        <f t="shared" si="8"/>
        <v>6.7491924072676515</v>
      </c>
      <c r="I35" s="26">
        <f t="shared" si="9"/>
        <v>10.53292953696716</v>
      </c>
      <c r="J35" s="26">
        <f t="shared" si="10"/>
        <v>18.100403796366173</v>
      </c>
      <c r="K35" s="26">
        <f t="shared" si="11"/>
        <v>21.884140926065683</v>
      </c>
      <c r="L35" s="26">
        <f t="shared" si="12"/>
        <v>25.66787805576519</v>
      </c>
      <c r="M35" s="1"/>
      <c r="N35" s="27" t="str">
        <f>'C Chart'!C57</f>
        <v>M</v>
      </c>
      <c r="O35" s="27">
        <f>'C Chart'!E57</f>
        <v>12</v>
      </c>
      <c r="P35" s="26">
        <f t="shared" si="0"/>
        <v>14.316666666666666</v>
      </c>
      <c r="Q35" s="26">
        <f t="shared" si="13"/>
        <v>2.9654552775681431</v>
      </c>
      <c r="R35" s="26">
        <f t="shared" si="14"/>
        <v>2.9654552775681431</v>
      </c>
      <c r="S35" s="26">
        <f t="shared" si="1"/>
        <v>3.7837371296995084</v>
      </c>
      <c r="T35" s="26">
        <f t="shared" si="2"/>
        <v>3.7837371296995084</v>
      </c>
      <c r="U35" s="26">
        <f t="shared" si="3"/>
        <v>7.5674742593990132</v>
      </c>
      <c r="V35" s="26">
        <f t="shared" si="4"/>
        <v>3.7837371296995101</v>
      </c>
      <c r="W35" s="26">
        <f t="shared" si="5"/>
        <v>3.7837371296995066</v>
      </c>
      <c r="X35" s="26">
        <f t="shared" si="15"/>
        <v>25.66787805576519</v>
      </c>
      <c r="Y35" s="27">
        <f>IF('C Chart'!H57&gt;0,'C Chart'!H57,NA())</f>
        <v>8</v>
      </c>
      <c r="Z35" s="27" t="e">
        <f>IF('C Chart'!Q57="No",NA(),O35)</f>
        <v>#N/A</v>
      </c>
      <c r="AA35" s="1"/>
    </row>
    <row r="36" spans="1:27">
      <c r="A36" s="1"/>
      <c r="B36" s="28">
        <v>30</v>
      </c>
      <c r="C36" s="27">
        <f>IF('C Chart'!K58="No",'C Chart'!E58,A30)</f>
        <v>19</v>
      </c>
      <c r="D36" s="27">
        <f>D35+(IF('C Chart'!M58="Yes",1,0))</f>
        <v>1</v>
      </c>
      <c r="E36" s="1"/>
      <c r="F36" s="26">
        <f t="shared" si="6"/>
        <v>14.316666666666666</v>
      </c>
      <c r="G36" s="26">
        <f t="shared" si="7"/>
        <v>2.9654552775681431</v>
      </c>
      <c r="H36" s="26">
        <f t="shared" si="8"/>
        <v>6.7491924072676515</v>
      </c>
      <c r="I36" s="26">
        <f t="shared" si="9"/>
        <v>10.53292953696716</v>
      </c>
      <c r="J36" s="26">
        <f t="shared" si="10"/>
        <v>18.100403796366173</v>
      </c>
      <c r="K36" s="26">
        <f t="shared" si="11"/>
        <v>21.884140926065683</v>
      </c>
      <c r="L36" s="26">
        <f t="shared" si="12"/>
        <v>25.66787805576519</v>
      </c>
      <c r="M36" s="1"/>
      <c r="N36" s="27" t="str">
        <f>'C Chart'!C58</f>
        <v>J</v>
      </c>
      <c r="O36" s="27">
        <f>'C Chart'!E58</f>
        <v>19</v>
      </c>
      <c r="P36" s="26">
        <f t="shared" si="0"/>
        <v>14.316666666666666</v>
      </c>
      <c r="Q36" s="26">
        <f t="shared" si="13"/>
        <v>2.9654552775681431</v>
      </c>
      <c r="R36" s="26">
        <f t="shared" si="14"/>
        <v>2.9654552775681431</v>
      </c>
      <c r="S36" s="26">
        <f t="shared" si="1"/>
        <v>3.7837371296995084</v>
      </c>
      <c r="T36" s="26">
        <f t="shared" si="2"/>
        <v>3.7837371296995084</v>
      </c>
      <c r="U36" s="26">
        <f t="shared" si="3"/>
        <v>7.5674742593990132</v>
      </c>
      <c r="V36" s="26">
        <f t="shared" si="4"/>
        <v>3.7837371296995101</v>
      </c>
      <c r="W36" s="26">
        <f t="shared" si="5"/>
        <v>3.7837371296995066</v>
      </c>
      <c r="X36" s="26">
        <f t="shared" si="15"/>
        <v>25.66787805576519</v>
      </c>
      <c r="Y36" s="27">
        <f>IF('C Chart'!H58&gt;0,'C Chart'!H58,NA())</f>
        <v>8</v>
      </c>
      <c r="Z36" s="27" t="e">
        <f>IF('C Chart'!Q58="No",NA(),O36)</f>
        <v>#N/A</v>
      </c>
      <c r="AA36" s="1"/>
    </row>
    <row r="37" spans="1:27">
      <c r="A37" s="1"/>
      <c r="B37" s="28">
        <v>31</v>
      </c>
      <c r="C37" s="27">
        <f>IF('C Chart'!K59="No",'C Chart'!E59,A31)</f>
        <v>12</v>
      </c>
      <c r="D37" s="27">
        <f>D36+(IF('C Chart'!M59="Yes",1,0))</f>
        <v>1</v>
      </c>
      <c r="E37" s="1"/>
      <c r="F37" s="26">
        <f t="shared" si="6"/>
        <v>14.316666666666666</v>
      </c>
      <c r="G37" s="26">
        <f t="shared" si="7"/>
        <v>2.9654552775681431</v>
      </c>
      <c r="H37" s="26">
        <f t="shared" si="8"/>
        <v>6.7491924072676515</v>
      </c>
      <c r="I37" s="26">
        <f t="shared" si="9"/>
        <v>10.53292953696716</v>
      </c>
      <c r="J37" s="26">
        <f t="shared" si="10"/>
        <v>18.100403796366173</v>
      </c>
      <c r="K37" s="26">
        <f t="shared" si="11"/>
        <v>21.884140926065683</v>
      </c>
      <c r="L37" s="26">
        <f t="shared" si="12"/>
        <v>25.66787805576519</v>
      </c>
      <c r="M37" s="1"/>
      <c r="N37" s="27" t="str">
        <f>'C Chart'!C59</f>
        <v>J</v>
      </c>
      <c r="O37" s="27">
        <f>'C Chart'!E59</f>
        <v>12</v>
      </c>
      <c r="P37" s="26">
        <f t="shared" si="0"/>
        <v>14.316666666666666</v>
      </c>
      <c r="Q37" s="26">
        <f t="shared" si="13"/>
        <v>2.9654552775681431</v>
      </c>
      <c r="R37" s="26">
        <f t="shared" si="14"/>
        <v>2.9654552775681431</v>
      </c>
      <c r="S37" s="26">
        <f t="shared" si="1"/>
        <v>3.7837371296995084</v>
      </c>
      <c r="T37" s="26">
        <f t="shared" si="2"/>
        <v>3.7837371296995084</v>
      </c>
      <c r="U37" s="26">
        <f t="shared" si="3"/>
        <v>7.5674742593990132</v>
      </c>
      <c r="V37" s="26">
        <f t="shared" si="4"/>
        <v>3.7837371296995101</v>
      </c>
      <c r="W37" s="26">
        <f t="shared" si="5"/>
        <v>3.7837371296995066</v>
      </c>
      <c r="X37" s="26">
        <f t="shared" si="15"/>
        <v>25.66787805576519</v>
      </c>
      <c r="Y37" s="27">
        <f>IF('C Chart'!H59&gt;0,'C Chart'!H59,NA())</f>
        <v>8</v>
      </c>
      <c r="Z37" s="27" t="e">
        <f>IF('C Chart'!Q59="No",NA(),O37)</f>
        <v>#N/A</v>
      </c>
      <c r="AA37" s="1"/>
    </row>
    <row r="38" spans="1:27">
      <c r="A38" s="1"/>
      <c r="B38" s="28">
        <v>32</v>
      </c>
      <c r="C38" s="27">
        <f>IF('C Chart'!K60="No",'C Chart'!E60,A32)</f>
        <v>11</v>
      </c>
      <c r="D38" s="27">
        <f>D37+(IF('C Chart'!M60="Yes",1,0))</f>
        <v>1</v>
      </c>
      <c r="E38" s="1"/>
      <c r="F38" s="26">
        <f t="shared" si="6"/>
        <v>14.316666666666666</v>
      </c>
      <c r="G38" s="26">
        <f t="shared" si="7"/>
        <v>2.9654552775681431</v>
      </c>
      <c r="H38" s="26">
        <f t="shared" si="8"/>
        <v>6.7491924072676515</v>
      </c>
      <c r="I38" s="26">
        <f t="shared" si="9"/>
        <v>10.53292953696716</v>
      </c>
      <c r="J38" s="26">
        <f t="shared" si="10"/>
        <v>18.100403796366173</v>
      </c>
      <c r="K38" s="26">
        <f t="shared" si="11"/>
        <v>21.884140926065683</v>
      </c>
      <c r="L38" s="26">
        <f t="shared" si="12"/>
        <v>25.66787805576519</v>
      </c>
      <c r="M38" s="1"/>
      <c r="N38" s="27" t="str">
        <f>'C Chart'!C60</f>
        <v>A</v>
      </c>
      <c r="O38" s="27">
        <f>'C Chart'!E60</f>
        <v>11</v>
      </c>
      <c r="P38" s="26">
        <f t="shared" si="0"/>
        <v>14.316666666666666</v>
      </c>
      <c r="Q38" s="26">
        <f t="shared" si="13"/>
        <v>2.9654552775681431</v>
      </c>
      <c r="R38" s="26">
        <f t="shared" si="14"/>
        <v>2.9654552775681431</v>
      </c>
      <c r="S38" s="26">
        <f t="shared" si="1"/>
        <v>3.7837371296995084</v>
      </c>
      <c r="T38" s="26">
        <f t="shared" si="2"/>
        <v>3.7837371296995084</v>
      </c>
      <c r="U38" s="26">
        <f t="shared" si="3"/>
        <v>7.5674742593990132</v>
      </c>
      <c r="V38" s="26">
        <f t="shared" si="4"/>
        <v>3.7837371296995101</v>
      </c>
      <c r="W38" s="26">
        <f t="shared" si="5"/>
        <v>3.7837371296995066</v>
      </c>
      <c r="X38" s="26">
        <f t="shared" si="15"/>
        <v>25.66787805576519</v>
      </c>
      <c r="Y38" s="27">
        <f>IF('C Chart'!H60&gt;0,'C Chart'!H60,NA())</f>
        <v>8</v>
      </c>
      <c r="Z38" s="27" t="e">
        <f>IF('C Chart'!Q60="No",NA(),O38)</f>
        <v>#N/A</v>
      </c>
      <c r="AA38" s="1"/>
    </row>
    <row r="39" spans="1:27">
      <c r="A39" s="1"/>
      <c r="B39" s="28">
        <v>33</v>
      </c>
      <c r="C39" s="27">
        <f>IF('C Chart'!K61="No",'C Chart'!E61,A33)</f>
        <v>16</v>
      </c>
      <c r="D39" s="27">
        <f>D38+(IF('C Chart'!M61="Yes",1,0))</f>
        <v>1</v>
      </c>
      <c r="E39" s="1"/>
      <c r="F39" s="26">
        <f t="shared" si="6"/>
        <v>14.316666666666666</v>
      </c>
      <c r="G39" s="26">
        <f t="shared" si="7"/>
        <v>2.9654552775681431</v>
      </c>
      <c r="H39" s="26">
        <f t="shared" si="8"/>
        <v>6.7491924072676515</v>
      </c>
      <c r="I39" s="26">
        <f t="shared" si="9"/>
        <v>10.53292953696716</v>
      </c>
      <c r="J39" s="26">
        <f t="shared" si="10"/>
        <v>18.100403796366173</v>
      </c>
      <c r="K39" s="26">
        <f t="shared" si="11"/>
        <v>21.884140926065683</v>
      </c>
      <c r="L39" s="26">
        <f t="shared" si="12"/>
        <v>25.66787805576519</v>
      </c>
      <c r="M39" s="1"/>
      <c r="N39" s="27" t="str">
        <f>'C Chart'!C61</f>
        <v>S</v>
      </c>
      <c r="O39" s="27">
        <f>'C Chart'!E61</f>
        <v>16</v>
      </c>
      <c r="P39" s="26">
        <f t="shared" si="0"/>
        <v>14.316666666666666</v>
      </c>
      <c r="Q39" s="26">
        <f t="shared" si="13"/>
        <v>2.9654552775681431</v>
      </c>
      <c r="R39" s="26">
        <f t="shared" si="14"/>
        <v>2.9654552775681431</v>
      </c>
      <c r="S39" s="26">
        <f t="shared" si="1"/>
        <v>3.7837371296995084</v>
      </c>
      <c r="T39" s="26">
        <f t="shared" si="2"/>
        <v>3.7837371296995084</v>
      </c>
      <c r="U39" s="26">
        <f t="shared" si="3"/>
        <v>7.5674742593990132</v>
      </c>
      <c r="V39" s="26">
        <f t="shared" si="4"/>
        <v>3.7837371296995101</v>
      </c>
      <c r="W39" s="26">
        <f t="shared" si="5"/>
        <v>3.7837371296995066</v>
      </c>
      <c r="X39" s="26">
        <f t="shared" si="15"/>
        <v>25.66787805576519</v>
      </c>
      <c r="Y39" s="27">
        <f>IF('C Chart'!H61&gt;0,'C Chart'!H61,NA())</f>
        <v>8</v>
      </c>
      <c r="Z39" s="27" t="e">
        <f>IF('C Chart'!Q61="No",NA(),O39)</f>
        <v>#N/A</v>
      </c>
      <c r="AA39" s="1"/>
    </row>
    <row r="40" spans="1:27">
      <c r="A40" s="1"/>
      <c r="B40" s="28">
        <v>34</v>
      </c>
      <c r="C40" s="27">
        <f>IF('C Chart'!K62="No",'C Chart'!E62,A34)</f>
        <v>13</v>
      </c>
      <c r="D40" s="27">
        <f>D39+(IF('C Chart'!M62="Yes",1,0))</f>
        <v>1</v>
      </c>
      <c r="E40" s="1"/>
      <c r="F40" s="26">
        <f t="shared" si="6"/>
        <v>14.316666666666666</v>
      </c>
      <c r="G40" s="26">
        <f t="shared" si="7"/>
        <v>2.9654552775681431</v>
      </c>
      <c r="H40" s="26">
        <f t="shared" si="8"/>
        <v>6.7491924072676515</v>
      </c>
      <c r="I40" s="26">
        <f t="shared" si="9"/>
        <v>10.53292953696716</v>
      </c>
      <c r="J40" s="26">
        <f t="shared" si="10"/>
        <v>18.100403796366173</v>
      </c>
      <c r="K40" s="26">
        <f t="shared" si="11"/>
        <v>21.884140926065683</v>
      </c>
      <c r="L40" s="26">
        <f t="shared" si="12"/>
        <v>25.66787805576519</v>
      </c>
      <c r="M40" s="1"/>
      <c r="N40" s="27" t="str">
        <f>'C Chart'!C62</f>
        <v>O</v>
      </c>
      <c r="O40" s="27">
        <f>'C Chart'!E62</f>
        <v>13</v>
      </c>
      <c r="P40" s="26">
        <f t="shared" si="0"/>
        <v>14.316666666666666</v>
      </c>
      <c r="Q40" s="26">
        <f t="shared" si="13"/>
        <v>2.9654552775681431</v>
      </c>
      <c r="R40" s="26">
        <f t="shared" si="14"/>
        <v>2.9654552775681431</v>
      </c>
      <c r="S40" s="26">
        <f t="shared" si="1"/>
        <v>3.7837371296995084</v>
      </c>
      <c r="T40" s="26">
        <f t="shared" si="2"/>
        <v>3.7837371296995084</v>
      </c>
      <c r="U40" s="26">
        <f t="shared" si="3"/>
        <v>7.5674742593990132</v>
      </c>
      <c r="V40" s="26">
        <f t="shared" si="4"/>
        <v>3.7837371296995101</v>
      </c>
      <c r="W40" s="26">
        <f t="shared" si="5"/>
        <v>3.7837371296995066</v>
      </c>
      <c r="X40" s="26">
        <f t="shared" si="15"/>
        <v>25.66787805576519</v>
      </c>
      <c r="Y40" s="27">
        <f>IF('C Chart'!H62&gt;0,'C Chart'!H62,NA())</f>
        <v>8</v>
      </c>
      <c r="Z40" s="27" t="e">
        <f>IF('C Chart'!Q62="No",NA(),O40)</f>
        <v>#N/A</v>
      </c>
      <c r="AA40" s="1"/>
    </row>
    <row r="41" spans="1:27">
      <c r="A41" s="1"/>
      <c r="B41" s="28">
        <v>35</v>
      </c>
      <c r="C41" s="27">
        <f>IF('C Chart'!K63="No",'C Chart'!E63,A35)</f>
        <v>12</v>
      </c>
      <c r="D41" s="27">
        <f>D40+(IF('C Chart'!M63="Yes",1,0))</f>
        <v>1</v>
      </c>
      <c r="E41" s="1"/>
      <c r="F41" s="26">
        <f t="shared" si="6"/>
        <v>14.316666666666666</v>
      </c>
      <c r="G41" s="26">
        <f t="shared" si="7"/>
        <v>2.9654552775681431</v>
      </c>
      <c r="H41" s="26">
        <f t="shared" si="8"/>
        <v>6.7491924072676515</v>
      </c>
      <c r="I41" s="26">
        <f t="shared" si="9"/>
        <v>10.53292953696716</v>
      </c>
      <c r="J41" s="26">
        <f t="shared" si="10"/>
        <v>18.100403796366173</v>
      </c>
      <c r="K41" s="26">
        <f t="shared" si="11"/>
        <v>21.884140926065683</v>
      </c>
      <c r="L41" s="26">
        <f t="shared" si="12"/>
        <v>25.66787805576519</v>
      </c>
      <c r="M41" s="1"/>
      <c r="N41" s="27" t="str">
        <f>'C Chart'!C63</f>
        <v>N</v>
      </c>
      <c r="O41" s="27">
        <f>'C Chart'!E63</f>
        <v>12</v>
      </c>
      <c r="P41" s="26">
        <f t="shared" si="0"/>
        <v>14.316666666666666</v>
      </c>
      <c r="Q41" s="26">
        <f t="shared" si="13"/>
        <v>2.9654552775681431</v>
      </c>
      <c r="R41" s="26">
        <f t="shared" si="14"/>
        <v>2.9654552775681431</v>
      </c>
      <c r="S41" s="26">
        <f t="shared" si="1"/>
        <v>3.7837371296995084</v>
      </c>
      <c r="T41" s="26">
        <f t="shared" si="2"/>
        <v>3.7837371296995084</v>
      </c>
      <c r="U41" s="26">
        <f t="shared" si="3"/>
        <v>7.5674742593990132</v>
      </c>
      <c r="V41" s="26">
        <f t="shared" si="4"/>
        <v>3.7837371296995101</v>
      </c>
      <c r="W41" s="26">
        <f t="shared" si="5"/>
        <v>3.7837371296995066</v>
      </c>
      <c r="X41" s="26">
        <f t="shared" si="15"/>
        <v>25.66787805576519</v>
      </c>
      <c r="Y41" s="27">
        <f>IF('C Chart'!H63&gt;0,'C Chart'!H63,NA())</f>
        <v>8</v>
      </c>
      <c r="Z41" s="27" t="e">
        <f>IF('C Chart'!Q63="No",NA(),O41)</f>
        <v>#N/A</v>
      </c>
      <c r="AA41" s="1"/>
    </row>
    <row r="42" spans="1:27">
      <c r="A42" s="1"/>
      <c r="B42" s="28">
        <v>36</v>
      </c>
      <c r="C42" s="27">
        <f>IF('C Chart'!K64="No",'C Chart'!E64,A36)</f>
        <v>15</v>
      </c>
      <c r="D42" s="27">
        <f>D41+(IF('C Chart'!M64="Yes",1,0))</f>
        <v>1</v>
      </c>
      <c r="E42" s="1"/>
      <c r="F42" s="26">
        <f t="shared" si="6"/>
        <v>14.316666666666666</v>
      </c>
      <c r="G42" s="26">
        <f t="shared" si="7"/>
        <v>2.9654552775681431</v>
      </c>
      <c r="H42" s="26">
        <f t="shared" si="8"/>
        <v>6.7491924072676515</v>
      </c>
      <c r="I42" s="26">
        <f t="shared" si="9"/>
        <v>10.53292953696716</v>
      </c>
      <c r="J42" s="26">
        <f t="shared" si="10"/>
        <v>18.100403796366173</v>
      </c>
      <c r="K42" s="26">
        <f t="shared" si="11"/>
        <v>21.884140926065683</v>
      </c>
      <c r="L42" s="26">
        <f t="shared" si="12"/>
        <v>25.66787805576519</v>
      </c>
      <c r="M42" s="1"/>
      <c r="N42" s="27" t="str">
        <f>'C Chart'!C64</f>
        <v>D</v>
      </c>
      <c r="O42" s="27">
        <f>'C Chart'!E64</f>
        <v>15</v>
      </c>
      <c r="P42" s="26">
        <f t="shared" si="0"/>
        <v>14.316666666666666</v>
      </c>
      <c r="Q42" s="26">
        <f t="shared" si="13"/>
        <v>2.9654552775681431</v>
      </c>
      <c r="R42" s="26">
        <f t="shared" si="14"/>
        <v>2.9654552775681431</v>
      </c>
      <c r="S42" s="26">
        <f t="shared" si="1"/>
        <v>3.7837371296995084</v>
      </c>
      <c r="T42" s="26">
        <f t="shared" si="2"/>
        <v>3.7837371296995084</v>
      </c>
      <c r="U42" s="26">
        <f t="shared" si="3"/>
        <v>7.5674742593990132</v>
      </c>
      <c r="V42" s="26">
        <f t="shared" si="4"/>
        <v>3.7837371296995101</v>
      </c>
      <c r="W42" s="26">
        <f t="shared" si="5"/>
        <v>3.7837371296995066</v>
      </c>
      <c r="X42" s="26">
        <f t="shared" si="15"/>
        <v>25.66787805576519</v>
      </c>
      <c r="Y42" s="27">
        <f>IF('C Chart'!H64&gt;0,'C Chart'!H64,NA())</f>
        <v>8</v>
      </c>
      <c r="Z42" s="27" t="e">
        <f>IF('C Chart'!Q64="No",NA(),O42)</f>
        <v>#N/A</v>
      </c>
      <c r="AA42" s="1"/>
    </row>
    <row r="43" spans="1:27">
      <c r="A43" s="1"/>
      <c r="B43" s="28">
        <v>37</v>
      </c>
      <c r="C43" s="27">
        <f>IF('C Chart'!K65="No",'C Chart'!E65,A37)</f>
        <v>16</v>
      </c>
      <c r="D43" s="27">
        <f>D42+(IF('C Chart'!M65="Yes",1,0))</f>
        <v>1</v>
      </c>
      <c r="E43" s="1"/>
      <c r="F43" s="26">
        <f t="shared" si="6"/>
        <v>14.316666666666666</v>
      </c>
      <c r="G43" s="26">
        <f t="shared" si="7"/>
        <v>2.9654552775681431</v>
      </c>
      <c r="H43" s="26">
        <f t="shared" si="8"/>
        <v>6.7491924072676515</v>
      </c>
      <c r="I43" s="26">
        <f t="shared" si="9"/>
        <v>10.53292953696716</v>
      </c>
      <c r="J43" s="26">
        <f t="shared" si="10"/>
        <v>18.100403796366173</v>
      </c>
      <c r="K43" s="26">
        <f t="shared" si="11"/>
        <v>21.884140926065683</v>
      </c>
      <c r="L43" s="26">
        <f t="shared" si="12"/>
        <v>25.66787805576519</v>
      </c>
      <c r="M43" s="1"/>
      <c r="N43" s="27" t="str">
        <f>'C Chart'!C65</f>
        <v>J-16</v>
      </c>
      <c r="O43" s="27">
        <f>'C Chart'!E65</f>
        <v>16</v>
      </c>
      <c r="P43" s="26">
        <f t="shared" si="0"/>
        <v>14.316666666666666</v>
      </c>
      <c r="Q43" s="26">
        <f t="shared" si="13"/>
        <v>2.9654552775681431</v>
      </c>
      <c r="R43" s="26">
        <f t="shared" si="14"/>
        <v>2.9654552775681431</v>
      </c>
      <c r="S43" s="26">
        <f t="shared" si="1"/>
        <v>3.7837371296995084</v>
      </c>
      <c r="T43" s="26">
        <f t="shared" si="2"/>
        <v>3.7837371296995084</v>
      </c>
      <c r="U43" s="26">
        <f t="shared" si="3"/>
        <v>7.5674742593990132</v>
      </c>
      <c r="V43" s="26">
        <f t="shared" si="4"/>
        <v>3.7837371296995101</v>
      </c>
      <c r="W43" s="26">
        <f t="shared" si="5"/>
        <v>3.7837371296995066</v>
      </c>
      <c r="X43" s="26">
        <f t="shared" si="15"/>
        <v>25.66787805576519</v>
      </c>
      <c r="Y43" s="27">
        <f>IF('C Chart'!H65&gt;0,'C Chart'!H65,NA())</f>
        <v>8</v>
      </c>
      <c r="Z43" s="27" t="e">
        <f>IF('C Chart'!Q65="No",NA(),O43)</f>
        <v>#N/A</v>
      </c>
      <c r="AA43" s="1"/>
    </row>
    <row r="44" spans="1:27">
      <c r="A44" s="1"/>
      <c r="B44" s="28">
        <v>38</v>
      </c>
      <c r="C44" s="27">
        <f>IF('C Chart'!K66="No",'C Chart'!E66,A38)</f>
        <v>15</v>
      </c>
      <c r="D44" s="27">
        <f>D43+(IF('C Chart'!M66="Yes",1,0))</f>
        <v>1</v>
      </c>
      <c r="E44" s="1"/>
      <c r="F44" s="26">
        <f t="shared" si="6"/>
        <v>14.316666666666666</v>
      </c>
      <c r="G44" s="26">
        <f t="shared" si="7"/>
        <v>2.9654552775681431</v>
      </c>
      <c r="H44" s="26">
        <f t="shared" si="8"/>
        <v>6.7491924072676515</v>
      </c>
      <c r="I44" s="26">
        <f t="shared" si="9"/>
        <v>10.53292953696716</v>
      </c>
      <c r="J44" s="26">
        <f t="shared" si="10"/>
        <v>18.100403796366173</v>
      </c>
      <c r="K44" s="26">
        <f t="shared" si="11"/>
        <v>21.884140926065683</v>
      </c>
      <c r="L44" s="26">
        <f t="shared" si="12"/>
        <v>25.66787805576519</v>
      </c>
      <c r="M44" s="1"/>
      <c r="N44" s="27" t="str">
        <f>'C Chart'!C66</f>
        <v>F</v>
      </c>
      <c r="O44" s="27">
        <f>'C Chart'!E66</f>
        <v>15</v>
      </c>
      <c r="P44" s="26">
        <f t="shared" si="0"/>
        <v>14.316666666666666</v>
      </c>
      <c r="Q44" s="26">
        <f t="shared" si="13"/>
        <v>2.9654552775681431</v>
      </c>
      <c r="R44" s="26">
        <f t="shared" si="14"/>
        <v>2.9654552775681431</v>
      </c>
      <c r="S44" s="26">
        <f t="shared" si="1"/>
        <v>3.7837371296995084</v>
      </c>
      <c r="T44" s="26">
        <f t="shared" si="2"/>
        <v>3.7837371296995084</v>
      </c>
      <c r="U44" s="26">
        <f t="shared" si="3"/>
        <v>7.5674742593990132</v>
      </c>
      <c r="V44" s="26">
        <f t="shared" si="4"/>
        <v>3.7837371296995101</v>
      </c>
      <c r="W44" s="26">
        <f t="shared" si="5"/>
        <v>3.7837371296995066</v>
      </c>
      <c r="X44" s="26">
        <f t="shared" si="15"/>
        <v>25.66787805576519</v>
      </c>
      <c r="Y44" s="27">
        <f>IF('C Chart'!H66&gt;0,'C Chart'!H66,NA())</f>
        <v>8</v>
      </c>
      <c r="Z44" s="27" t="e">
        <f>IF('C Chart'!Q66="No",NA(),O44)</f>
        <v>#N/A</v>
      </c>
      <c r="AA44" s="1"/>
    </row>
    <row r="45" spans="1:27">
      <c r="A45" s="1"/>
      <c r="B45" s="28">
        <v>39</v>
      </c>
      <c r="C45" s="27">
        <f>IF('C Chart'!K67="No",'C Chart'!E67,A39)</f>
        <v>20</v>
      </c>
      <c r="D45" s="27">
        <f>D44+(IF('C Chart'!M67="Yes",1,0))</f>
        <v>1</v>
      </c>
      <c r="E45" s="1"/>
      <c r="F45" s="26">
        <f t="shared" si="6"/>
        <v>14.316666666666666</v>
      </c>
      <c r="G45" s="26">
        <f t="shared" si="7"/>
        <v>2.9654552775681431</v>
      </c>
      <c r="H45" s="26">
        <f t="shared" si="8"/>
        <v>6.7491924072676515</v>
      </c>
      <c r="I45" s="26">
        <f t="shared" si="9"/>
        <v>10.53292953696716</v>
      </c>
      <c r="J45" s="26">
        <f t="shared" si="10"/>
        <v>18.100403796366173</v>
      </c>
      <c r="K45" s="26">
        <f t="shared" si="11"/>
        <v>21.884140926065683</v>
      </c>
      <c r="L45" s="26">
        <f t="shared" si="12"/>
        <v>25.66787805576519</v>
      </c>
      <c r="M45" s="1"/>
      <c r="N45" s="27" t="str">
        <f>'C Chart'!C67</f>
        <v>M</v>
      </c>
      <c r="O45" s="27">
        <f>'C Chart'!E67</f>
        <v>20</v>
      </c>
      <c r="P45" s="26">
        <f t="shared" si="0"/>
        <v>14.316666666666666</v>
      </c>
      <c r="Q45" s="26">
        <f t="shared" si="13"/>
        <v>2.9654552775681431</v>
      </c>
      <c r="R45" s="26">
        <f t="shared" si="14"/>
        <v>2.9654552775681431</v>
      </c>
      <c r="S45" s="26">
        <f t="shared" si="1"/>
        <v>3.7837371296995084</v>
      </c>
      <c r="T45" s="26">
        <f t="shared" si="2"/>
        <v>3.7837371296995084</v>
      </c>
      <c r="U45" s="26">
        <f t="shared" si="3"/>
        <v>7.5674742593990132</v>
      </c>
      <c r="V45" s="26">
        <f t="shared" si="4"/>
        <v>3.7837371296995101</v>
      </c>
      <c r="W45" s="26">
        <f t="shared" si="5"/>
        <v>3.7837371296995066</v>
      </c>
      <c r="X45" s="26">
        <f t="shared" si="15"/>
        <v>25.66787805576519</v>
      </c>
      <c r="Y45" s="27">
        <f>IF('C Chart'!H67&gt;0,'C Chart'!H67,NA())</f>
        <v>8</v>
      </c>
      <c r="Z45" s="27" t="e">
        <f>IF('C Chart'!Q67="No",NA(),O45)</f>
        <v>#N/A</v>
      </c>
      <c r="AA45" s="1"/>
    </row>
    <row r="46" spans="1:27">
      <c r="A46" s="1"/>
      <c r="B46" s="28">
        <v>40</v>
      </c>
      <c r="C46" s="27">
        <f>IF('C Chart'!K68="No",'C Chart'!E68,A40)</f>
        <v>9</v>
      </c>
      <c r="D46" s="27">
        <f>D45+(IF('C Chart'!M68="Yes",1,0))</f>
        <v>1</v>
      </c>
      <c r="E46" s="1"/>
      <c r="F46" s="26">
        <f t="shared" si="6"/>
        <v>14.316666666666666</v>
      </c>
      <c r="G46" s="26">
        <f t="shared" si="7"/>
        <v>2.9654552775681431</v>
      </c>
      <c r="H46" s="26">
        <f t="shared" si="8"/>
        <v>6.7491924072676515</v>
      </c>
      <c r="I46" s="26">
        <f t="shared" si="9"/>
        <v>10.53292953696716</v>
      </c>
      <c r="J46" s="26">
        <f t="shared" si="10"/>
        <v>18.100403796366173</v>
      </c>
      <c r="K46" s="26">
        <f t="shared" si="11"/>
        <v>21.884140926065683</v>
      </c>
      <c r="L46" s="26">
        <f t="shared" si="12"/>
        <v>25.66787805576519</v>
      </c>
      <c r="M46" s="1"/>
      <c r="N46" s="27" t="str">
        <f>'C Chart'!C68</f>
        <v>A</v>
      </c>
      <c r="O46" s="27">
        <f>'C Chart'!E68</f>
        <v>9</v>
      </c>
      <c r="P46" s="26">
        <f t="shared" si="0"/>
        <v>14.316666666666666</v>
      </c>
      <c r="Q46" s="26">
        <f t="shared" si="13"/>
        <v>2.9654552775681431</v>
      </c>
      <c r="R46" s="26">
        <f t="shared" si="14"/>
        <v>2.9654552775681431</v>
      </c>
      <c r="S46" s="26">
        <f t="shared" si="1"/>
        <v>3.7837371296995084</v>
      </c>
      <c r="T46" s="26">
        <f t="shared" si="2"/>
        <v>3.7837371296995084</v>
      </c>
      <c r="U46" s="26">
        <f t="shared" si="3"/>
        <v>7.5674742593990132</v>
      </c>
      <c r="V46" s="26">
        <f t="shared" si="4"/>
        <v>3.7837371296995101</v>
      </c>
      <c r="W46" s="26">
        <f t="shared" si="5"/>
        <v>3.7837371296995066</v>
      </c>
      <c r="X46" s="26">
        <f t="shared" si="15"/>
        <v>25.66787805576519</v>
      </c>
      <c r="Y46" s="27">
        <f>IF('C Chart'!H68&gt;0,'C Chart'!H68,NA())</f>
        <v>8</v>
      </c>
      <c r="Z46" s="27" t="e">
        <f>IF('C Chart'!Q68="No",NA(),O46)</f>
        <v>#N/A</v>
      </c>
      <c r="AA46" s="1"/>
    </row>
    <row r="47" spans="1:27">
      <c r="A47" s="1"/>
      <c r="B47" s="28">
        <v>41</v>
      </c>
      <c r="C47" s="27">
        <f>IF('C Chart'!K69="No",'C Chart'!E69,A41)</f>
        <v>16</v>
      </c>
      <c r="D47" s="27">
        <f>D46+(IF('C Chart'!M69="Yes",1,0))</f>
        <v>1</v>
      </c>
      <c r="E47" s="1"/>
      <c r="F47" s="26">
        <f t="shared" si="6"/>
        <v>14.316666666666666</v>
      </c>
      <c r="G47" s="26">
        <f t="shared" si="7"/>
        <v>2.9654552775681431</v>
      </c>
      <c r="H47" s="26">
        <f t="shared" si="8"/>
        <v>6.7491924072676515</v>
      </c>
      <c r="I47" s="26">
        <f t="shared" si="9"/>
        <v>10.53292953696716</v>
      </c>
      <c r="J47" s="26">
        <f t="shared" si="10"/>
        <v>18.100403796366173</v>
      </c>
      <c r="K47" s="26">
        <f t="shared" si="11"/>
        <v>21.884140926065683</v>
      </c>
      <c r="L47" s="26">
        <f t="shared" si="12"/>
        <v>25.66787805576519</v>
      </c>
      <c r="M47" s="1"/>
      <c r="N47" s="27" t="str">
        <f>'C Chart'!C69</f>
        <v>M</v>
      </c>
      <c r="O47" s="27">
        <f>'C Chart'!E69</f>
        <v>16</v>
      </c>
      <c r="P47" s="26">
        <f t="shared" si="0"/>
        <v>14.316666666666666</v>
      </c>
      <c r="Q47" s="26">
        <f t="shared" si="13"/>
        <v>2.9654552775681431</v>
      </c>
      <c r="R47" s="26">
        <f t="shared" si="14"/>
        <v>2.9654552775681431</v>
      </c>
      <c r="S47" s="26">
        <f t="shared" si="1"/>
        <v>3.7837371296995084</v>
      </c>
      <c r="T47" s="26">
        <f t="shared" si="2"/>
        <v>3.7837371296995084</v>
      </c>
      <c r="U47" s="26">
        <f t="shared" si="3"/>
        <v>7.5674742593990132</v>
      </c>
      <c r="V47" s="26">
        <f t="shared" si="4"/>
        <v>3.7837371296995101</v>
      </c>
      <c r="W47" s="26">
        <f t="shared" si="5"/>
        <v>3.7837371296995066</v>
      </c>
      <c r="X47" s="26">
        <f t="shared" si="15"/>
        <v>25.66787805576519</v>
      </c>
      <c r="Y47" s="27">
        <f>IF('C Chart'!H69&gt;0,'C Chart'!H69,NA())</f>
        <v>8</v>
      </c>
      <c r="Z47" s="27" t="e">
        <f>IF('C Chart'!Q69="No",NA(),O47)</f>
        <v>#N/A</v>
      </c>
      <c r="AA47" s="1"/>
    </row>
    <row r="48" spans="1:27">
      <c r="A48" s="1"/>
      <c r="B48" s="28">
        <v>42</v>
      </c>
      <c r="C48" s="27">
        <f>IF('C Chart'!K70="No",'C Chart'!E70,A42)</f>
        <v>19</v>
      </c>
      <c r="D48" s="27">
        <f>D47+(IF('C Chart'!M70="Yes",1,0))</f>
        <v>1</v>
      </c>
      <c r="E48" s="1"/>
      <c r="F48" s="26">
        <f t="shared" si="6"/>
        <v>14.316666666666666</v>
      </c>
      <c r="G48" s="26">
        <f t="shared" si="7"/>
        <v>2.9654552775681431</v>
      </c>
      <c r="H48" s="26">
        <f t="shared" si="8"/>
        <v>6.7491924072676515</v>
      </c>
      <c r="I48" s="26">
        <f t="shared" si="9"/>
        <v>10.53292953696716</v>
      </c>
      <c r="J48" s="26">
        <f t="shared" si="10"/>
        <v>18.100403796366173</v>
      </c>
      <c r="K48" s="26">
        <f t="shared" si="11"/>
        <v>21.884140926065683</v>
      </c>
      <c r="L48" s="26">
        <f t="shared" si="12"/>
        <v>25.66787805576519</v>
      </c>
      <c r="M48" s="1"/>
      <c r="N48" s="27" t="str">
        <f>'C Chart'!C70</f>
        <v>J</v>
      </c>
      <c r="O48" s="27">
        <f>'C Chart'!E70</f>
        <v>19</v>
      </c>
      <c r="P48" s="26">
        <f t="shared" si="0"/>
        <v>14.316666666666666</v>
      </c>
      <c r="Q48" s="26">
        <f t="shared" si="13"/>
        <v>2.9654552775681431</v>
      </c>
      <c r="R48" s="26">
        <f t="shared" si="14"/>
        <v>2.9654552775681431</v>
      </c>
      <c r="S48" s="26">
        <f t="shared" si="1"/>
        <v>3.7837371296995084</v>
      </c>
      <c r="T48" s="26">
        <f t="shared" si="2"/>
        <v>3.7837371296995084</v>
      </c>
      <c r="U48" s="26">
        <f t="shared" si="3"/>
        <v>7.5674742593990132</v>
      </c>
      <c r="V48" s="26">
        <f t="shared" si="4"/>
        <v>3.7837371296995101</v>
      </c>
      <c r="W48" s="26">
        <f t="shared" si="5"/>
        <v>3.7837371296995066</v>
      </c>
      <c r="X48" s="26">
        <f t="shared" si="15"/>
        <v>25.66787805576519</v>
      </c>
      <c r="Y48" s="27">
        <f>IF('C Chart'!H70&gt;0,'C Chart'!H70,NA())</f>
        <v>8</v>
      </c>
      <c r="Z48" s="27" t="e">
        <f>IF('C Chart'!Q70="No",NA(),O48)</f>
        <v>#N/A</v>
      </c>
      <c r="AA48" s="1"/>
    </row>
    <row r="49" spans="1:27">
      <c r="A49" s="1"/>
      <c r="B49" s="28">
        <v>43</v>
      </c>
      <c r="C49" s="27">
        <f>IF('C Chart'!K71="No",'C Chart'!E71,A43)</f>
        <v>12</v>
      </c>
      <c r="D49" s="27">
        <f>D48+(IF('C Chart'!M71="Yes",1,0))</f>
        <v>1</v>
      </c>
      <c r="E49" s="1"/>
      <c r="F49" s="26">
        <f t="shared" si="6"/>
        <v>14.316666666666666</v>
      </c>
      <c r="G49" s="26">
        <f t="shared" si="7"/>
        <v>2.9654552775681431</v>
      </c>
      <c r="H49" s="26">
        <f t="shared" si="8"/>
        <v>6.7491924072676515</v>
      </c>
      <c r="I49" s="26">
        <f t="shared" si="9"/>
        <v>10.53292953696716</v>
      </c>
      <c r="J49" s="26">
        <f t="shared" si="10"/>
        <v>18.100403796366173</v>
      </c>
      <c r="K49" s="26">
        <f t="shared" si="11"/>
        <v>21.884140926065683</v>
      </c>
      <c r="L49" s="26">
        <f t="shared" si="12"/>
        <v>25.66787805576519</v>
      </c>
      <c r="M49" s="1"/>
      <c r="N49" s="27" t="str">
        <f>'C Chart'!C71</f>
        <v>J</v>
      </c>
      <c r="O49" s="27">
        <f>'C Chart'!E71</f>
        <v>12</v>
      </c>
      <c r="P49" s="26">
        <f t="shared" si="0"/>
        <v>14.316666666666666</v>
      </c>
      <c r="Q49" s="26">
        <f t="shared" si="13"/>
        <v>2.9654552775681431</v>
      </c>
      <c r="R49" s="26">
        <f t="shared" si="14"/>
        <v>2.9654552775681431</v>
      </c>
      <c r="S49" s="26">
        <f t="shared" si="1"/>
        <v>3.7837371296995084</v>
      </c>
      <c r="T49" s="26">
        <f t="shared" si="2"/>
        <v>3.7837371296995084</v>
      </c>
      <c r="U49" s="26">
        <f t="shared" si="3"/>
        <v>7.5674742593990132</v>
      </c>
      <c r="V49" s="26">
        <f t="shared" si="4"/>
        <v>3.7837371296995101</v>
      </c>
      <c r="W49" s="26">
        <f t="shared" si="5"/>
        <v>3.7837371296995066</v>
      </c>
      <c r="X49" s="26">
        <f t="shared" si="15"/>
        <v>25.66787805576519</v>
      </c>
      <c r="Y49" s="27">
        <f>IF('C Chart'!H71&gt;0,'C Chart'!H71,NA())</f>
        <v>8</v>
      </c>
      <c r="Z49" s="27" t="e">
        <f>IF('C Chart'!Q71="No",NA(),O49)</f>
        <v>#N/A</v>
      </c>
      <c r="AA49" s="1"/>
    </row>
    <row r="50" spans="1:27">
      <c r="A50" s="1"/>
      <c r="B50" s="28">
        <v>44</v>
      </c>
      <c r="C50" s="27">
        <f>IF('C Chart'!K72="No",'C Chart'!E72,A44)</f>
        <v>16</v>
      </c>
      <c r="D50" s="27">
        <f>D49+(IF('C Chart'!M72="Yes",1,0))</f>
        <v>1</v>
      </c>
      <c r="E50" s="1"/>
      <c r="F50" s="26">
        <f t="shared" si="6"/>
        <v>14.316666666666666</v>
      </c>
      <c r="G50" s="26">
        <f t="shared" si="7"/>
        <v>2.9654552775681431</v>
      </c>
      <c r="H50" s="26">
        <f t="shared" si="8"/>
        <v>6.7491924072676515</v>
      </c>
      <c r="I50" s="26">
        <f t="shared" si="9"/>
        <v>10.53292953696716</v>
      </c>
      <c r="J50" s="26">
        <f t="shared" si="10"/>
        <v>18.100403796366173</v>
      </c>
      <c r="K50" s="26">
        <f t="shared" si="11"/>
        <v>21.884140926065683</v>
      </c>
      <c r="L50" s="26">
        <f t="shared" si="12"/>
        <v>25.66787805576519</v>
      </c>
      <c r="M50" s="1"/>
      <c r="N50" s="27" t="str">
        <f>'C Chart'!C72</f>
        <v>A</v>
      </c>
      <c r="O50" s="27">
        <f>'C Chart'!E72</f>
        <v>16</v>
      </c>
      <c r="P50" s="26">
        <f t="shared" si="0"/>
        <v>14.316666666666666</v>
      </c>
      <c r="Q50" s="26">
        <f t="shared" si="13"/>
        <v>2.9654552775681431</v>
      </c>
      <c r="R50" s="26">
        <f t="shared" si="14"/>
        <v>2.9654552775681431</v>
      </c>
      <c r="S50" s="26">
        <f t="shared" si="1"/>
        <v>3.7837371296995084</v>
      </c>
      <c r="T50" s="26">
        <f t="shared" si="2"/>
        <v>3.7837371296995084</v>
      </c>
      <c r="U50" s="26">
        <f t="shared" si="3"/>
        <v>7.5674742593990132</v>
      </c>
      <c r="V50" s="26">
        <f t="shared" si="4"/>
        <v>3.7837371296995101</v>
      </c>
      <c r="W50" s="26">
        <f t="shared" si="5"/>
        <v>3.7837371296995066</v>
      </c>
      <c r="X50" s="26">
        <f t="shared" si="15"/>
        <v>25.66787805576519</v>
      </c>
      <c r="Y50" s="27">
        <f>IF('C Chart'!H72&gt;0,'C Chart'!H72,NA())</f>
        <v>8</v>
      </c>
      <c r="Z50" s="27" t="e">
        <f>IF('C Chart'!Q72="No",NA(),O50)</f>
        <v>#N/A</v>
      </c>
      <c r="AA50" s="1"/>
    </row>
    <row r="51" spans="1:27">
      <c r="A51" s="1"/>
      <c r="B51" s="28">
        <v>45</v>
      </c>
      <c r="C51" s="27">
        <f>IF('C Chart'!K73="No",'C Chart'!E73,A45)</f>
        <v>15</v>
      </c>
      <c r="D51" s="27">
        <f>D50+(IF('C Chart'!M73="Yes",1,0))</f>
        <v>1</v>
      </c>
      <c r="E51" s="1"/>
      <c r="F51" s="26">
        <f t="shared" si="6"/>
        <v>14.316666666666666</v>
      </c>
      <c r="G51" s="26">
        <f t="shared" si="7"/>
        <v>2.9654552775681431</v>
      </c>
      <c r="H51" s="26">
        <f t="shared" si="8"/>
        <v>6.7491924072676515</v>
      </c>
      <c r="I51" s="26">
        <f t="shared" si="9"/>
        <v>10.53292953696716</v>
      </c>
      <c r="J51" s="26">
        <f t="shared" si="10"/>
        <v>18.100403796366173</v>
      </c>
      <c r="K51" s="26">
        <f t="shared" si="11"/>
        <v>21.884140926065683</v>
      </c>
      <c r="L51" s="26">
        <f t="shared" si="12"/>
        <v>25.66787805576519</v>
      </c>
      <c r="M51" s="1"/>
      <c r="N51" s="27" t="str">
        <f>'C Chart'!C73</f>
        <v>S</v>
      </c>
      <c r="O51" s="27">
        <f>'C Chart'!E73</f>
        <v>15</v>
      </c>
      <c r="P51" s="26">
        <f t="shared" si="0"/>
        <v>14.316666666666666</v>
      </c>
      <c r="Q51" s="26">
        <f t="shared" si="13"/>
        <v>2.9654552775681431</v>
      </c>
      <c r="R51" s="26">
        <f t="shared" si="14"/>
        <v>2.9654552775681431</v>
      </c>
      <c r="S51" s="26">
        <f t="shared" si="1"/>
        <v>3.7837371296995084</v>
      </c>
      <c r="T51" s="26">
        <f t="shared" si="2"/>
        <v>3.7837371296995084</v>
      </c>
      <c r="U51" s="26">
        <f t="shared" si="3"/>
        <v>7.5674742593990132</v>
      </c>
      <c r="V51" s="26">
        <f t="shared" si="4"/>
        <v>3.7837371296995101</v>
      </c>
      <c r="W51" s="26">
        <f t="shared" si="5"/>
        <v>3.7837371296995066</v>
      </c>
      <c r="X51" s="26">
        <f t="shared" si="15"/>
        <v>25.66787805576519</v>
      </c>
      <c r="Y51" s="27">
        <f>IF('C Chart'!H73&gt;0,'C Chart'!H73,NA())</f>
        <v>8</v>
      </c>
      <c r="Z51" s="27" t="e">
        <f>IF('C Chart'!Q73="No",NA(),O51)</f>
        <v>#N/A</v>
      </c>
      <c r="AA51" s="1"/>
    </row>
    <row r="52" spans="1:27">
      <c r="A52" s="1"/>
      <c r="B52" s="28">
        <v>46</v>
      </c>
      <c r="C52" s="27">
        <f>IF('C Chart'!K74="No",'C Chart'!E74,A46)</f>
        <v>16</v>
      </c>
      <c r="D52" s="27">
        <f>D51+(IF('C Chart'!M74="Yes",1,0))</f>
        <v>1</v>
      </c>
      <c r="E52" s="1"/>
      <c r="F52" s="26">
        <f t="shared" si="6"/>
        <v>14.316666666666666</v>
      </c>
      <c r="G52" s="26">
        <f t="shared" si="7"/>
        <v>2.9654552775681431</v>
      </c>
      <c r="H52" s="26">
        <f t="shared" si="8"/>
        <v>6.7491924072676515</v>
      </c>
      <c r="I52" s="26">
        <f t="shared" si="9"/>
        <v>10.53292953696716</v>
      </c>
      <c r="J52" s="26">
        <f t="shared" si="10"/>
        <v>18.100403796366173</v>
      </c>
      <c r="K52" s="26">
        <f t="shared" si="11"/>
        <v>21.884140926065683</v>
      </c>
      <c r="L52" s="26">
        <f t="shared" si="12"/>
        <v>25.66787805576519</v>
      </c>
      <c r="M52" s="1"/>
      <c r="N52" s="27" t="str">
        <f>'C Chart'!C74</f>
        <v>O</v>
      </c>
      <c r="O52" s="27">
        <f>'C Chart'!E74</f>
        <v>16</v>
      </c>
      <c r="P52" s="26">
        <f t="shared" si="0"/>
        <v>14.316666666666666</v>
      </c>
      <c r="Q52" s="26">
        <f t="shared" si="13"/>
        <v>2.9654552775681431</v>
      </c>
      <c r="R52" s="26">
        <f t="shared" si="14"/>
        <v>2.9654552775681431</v>
      </c>
      <c r="S52" s="26">
        <f t="shared" si="1"/>
        <v>3.7837371296995084</v>
      </c>
      <c r="T52" s="26">
        <f t="shared" si="2"/>
        <v>3.7837371296995084</v>
      </c>
      <c r="U52" s="26">
        <f t="shared" si="3"/>
        <v>7.5674742593990132</v>
      </c>
      <c r="V52" s="26">
        <f t="shared" si="4"/>
        <v>3.7837371296995101</v>
      </c>
      <c r="W52" s="26">
        <f t="shared" si="5"/>
        <v>3.7837371296995066</v>
      </c>
      <c r="X52" s="26">
        <f t="shared" si="15"/>
        <v>25.66787805576519</v>
      </c>
      <c r="Y52" s="27">
        <f>IF('C Chart'!H74&gt;0,'C Chart'!H74,NA())</f>
        <v>8</v>
      </c>
      <c r="Z52" s="27" t="e">
        <f>IF('C Chart'!Q74="No",NA(),O52)</f>
        <v>#N/A</v>
      </c>
      <c r="AA52" s="1"/>
    </row>
    <row r="53" spans="1:27">
      <c r="A53" s="1"/>
      <c r="B53" s="28">
        <v>47</v>
      </c>
      <c r="C53" s="27">
        <f>IF('C Chart'!K75="No",'C Chart'!E75,A47)</f>
        <v>12</v>
      </c>
      <c r="D53" s="27">
        <f>D52+(IF('C Chart'!M75="Yes",1,0))</f>
        <v>1</v>
      </c>
      <c r="E53" s="1"/>
      <c r="F53" s="26">
        <f t="shared" si="6"/>
        <v>14.316666666666666</v>
      </c>
      <c r="G53" s="26">
        <f t="shared" si="7"/>
        <v>2.9654552775681431</v>
      </c>
      <c r="H53" s="26">
        <f t="shared" si="8"/>
        <v>6.7491924072676515</v>
      </c>
      <c r="I53" s="26">
        <f t="shared" si="9"/>
        <v>10.53292953696716</v>
      </c>
      <c r="J53" s="26">
        <f t="shared" si="10"/>
        <v>18.100403796366173</v>
      </c>
      <c r="K53" s="26">
        <f t="shared" si="11"/>
        <v>21.884140926065683</v>
      </c>
      <c r="L53" s="26">
        <f t="shared" si="12"/>
        <v>25.66787805576519</v>
      </c>
      <c r="M53" s="1"/>
      <c r="N53" s="27" t="str">
        <f>'C Chart'!C75</f>
        <v>N</v>
      </c>
      <c r="O53" s="27">
        <f>'C Chart'!E75</f>
        <v>12</v>
      </c>
      <c r="P53" s="26">
        <f t="shared" si="0"/>
        <v>14.316666666666666</v>
      </c>
      <c r="Q53" s="26">
        <f t="shared" si="13"/>
        <v>2.9654552775681431</v>
      </c>
      <c r="R53" s="26">
        <f t="shared" si="14"/>
        <v>2.9654552775681431</v>
      </c>
      <c r="S53" s="26">
        <f t="shared" si="1"/>
        <v>3.7837371296995084</v>
      </c>
      <c r="T53" s="26">
        <f t="shared" si="2"/>
        <v>3.7837371296995084</v>
      </c>
      <c r="U53" s="26">
        <f t="shared" si="3"/>
        <v>7.5674742593990132</v>
      </c>
      <c r="V53" s="26">
        <f t="shared" si="4"/>
        <v>3.7837371296995101</v>
      </c>
      <c r="W53" s="26">
        <f t="shared" si="5"/>
        <v>3.7837371296995066</v>
      </c>
      <c r="X53" s="26">
        <f t="shared" si="15"/>
        <v>25.66787805576519</v>
      </c>
      <c r="Y53" s="27">
        <f>IF('C Chart'!H75&gt;0,'C Chart'!H75,NA())</f>
        <v>8</v>
      </c>
      <c r="Z53" s="27" t="e">
        <f>IF('C Chart'!Q75="No",NA(),O53)</f>
        <v>#N/A</v>
      </c>
      <c r="AA53" s="1"/>
    </row>
    <row r="54" spans="1:27">
      <c r="A54" s="1"/>
      <c r="B54" s="28">
        <v>48</v>
      </c>
      <c r="C54" s="27">
        <f>IF('C Chart'!K76="No",'C Chart'!E76,A48)</f>
        <v>15</v>
      </c>
      <c r="D54" s="27">
        <f>D53+(IF('C Chart'!M76="Yes",1,0))</f>
        <v>1</v>
      </c>
      <c r="E54" s="1"/>
      <c r="F54" s="26">
        <f t="shared" si="6"/>
        <v>14.316666666666666</v>
      </c>
      <c r="G54" s="26">
        <f t="shared" si="7"/>
        <v>2.9654552775681431</v>
      </c>
      <c r="H54" s="26">
        <f t="shared" si="8"/>
        <v>6.7491924072676515</v>
      </c>
      <c r="I54" s="26">
        <f t="shared" si="9"/>
        <v>10.53292953696716</v>
      </c>
      <c r="J54" s="26">
        <f t="shared" si="10"/>
        <v>18.100403796366173</v>
      </c>
      <c r="K54" s="26">
        <f t="shared" si="11"/>
        <v>21.884140926065683</v>
      </c>
      <c r="L54" s="26">
        <f t="shared" si="12"/>
        <v>25.66787805576519</v>
      </c>
      <c r="M54" s="1"/>
      <c r="N54" s="27" t="str">
        <f>'C Chart'!C76</f>
        <v>D</v>
      </c>
      <c r="O54" s="27">
        <f>'C Chart'!E76</f>
        <v>15</v>
      </c>
      <c r="P54" s="26">
        <f t="shared" si="0"/>
        <v>14.316666666666666</v>
      </c>
      <c r="Q54" s="26">
        <f t="shared" si="13"/>
        <v>2.9654552775681431</v>
      </c>
      <c r="R54" s="26">
        <f t="shared" si="14"/>
        <v>2.9654552775681431</v>
      </c>
      <c r="S54" s="26">
        <f t="shared" si="1"/>
        <v>3.7837371296995084</v>
      </c>
      <c r="T54" s="26">
        <f t="shared" si="2"/>
        <v>3.7837371296995084</v>
      </c>
      <c r="U54" s="26">
        <f t="shared" si="3"/>
        <v>7.5674742593990132</v>
      </c>
      <c r="V54" s="26">
        <f t="shared" si="4"/>
        <v>3.7837371296995101</v>
      </c>
      <c r="W54" s="26">
        <f t="shared" si="5"/>
        <v>3.7837371296995066</v>
      </c>
      <c r="X54" s="26">
        <f t="shared" si="15"/>
        <v>25.66787805576519</v>
      </c>
      <c r="Y54" s="27">
        <f>IF('C Chart'!H76&gt;0,'C Chart'!H76,NA())</f>
        <v>8</v>
      </c>
      <c r="Z54" s="27" t="e">
        <f>IF('C Chart'!Q76="No",NA(),O54)</f>
        <v>#N/A</v>
      </c>
      <c r="AA54" s="1"/>
    </row>
    <row r="55" spans="1:27">
      <c r="A55" s="1"/>
      <c r="B55" s="28">
        <v>49</v>
      </c>
      <c r="C55" s="27">
        <f>IF('C Chart'!K77="No",'C Chart'!E77,A49)</f>
        <v>14</v>
      </c>
      <c r="D55" s="27">
        <f>D54+(IF('C Chart'!M77="Yes",1,0))</f>
        <v>1</v>
      </c>
      <c r="E55" s="1"/>
      <c r="F55" s="26">
        <f t="shared" si="6"/>
        <v>14.316666666666666</v>
      </c>
      <c r="G55" s="26">
        <f t="shared" si="7"/>
        <v>2.9654552775681431</v>
      </c>
      <c r="H55" s="26">
        <f t="shared" si="8"/>
        <v>6.7491924072676515</v>
      </c>
      <c r="I55" s="26">
        <f t="shared" si="9"/>
        <v>10.53292953696716</v>
      </c>
      <c r="J55" s="26">
        <f t="shared" si="10"/>
        <v>18.100403796366173</v>
      </c>
      <c r="K55" s="26">
        <f t="shared" si="11"/>
        <v>21.884140926065683</v>
      </c>
      <c r="L55" s="26">
        <f t="shared" si="12"/>
        <v>25.66787805576519</v>
      </c>
      <c r="M55" s="1"/>
      <c r="N55" s="27" t="str">
        <f>'C Chart'!C77</f>
        <v>J-17</v>
      </c>
      <c r="O55" s="27">
        <f>'C Chart'!E77</f>
        <v>14</v>
      </c>
      <c r="P55" s="26">
        <f t="shared" si="0"/>
        <v>14.316666666666666</v>
      </c>
      <c r="Q55" s="26">
        <f t="shared" si="13"/>
        <v>2.9654552775681431</v>
      </c>
      <c r="R55" s="26">
        <f t="shared" si="14"/>
        <v>2.9654552775681431</v>
      </c>
      <c r="S55" s="26">
        <f t="shared" si="1"/>
        <v>3.7837371296995084</v>
      </c>
      <c r="T55" s="26">
        <f t="shared" si="2"/>
        <v>3.7837371296995084</v>
      </c>
      <c r="U55" s="26">
        <f t="shared" si="3"/>
        <v>7.5674742593990132</v>
      </c>
      <c r="V55" s="26">
        <f t="shared" si="4"/>
        <v>3.7837371296995101</v>
      </c>
      <c r="W55" s="26">
        <f t="shared" si="5"/>
        <v>3.7837371296995066</v>
      </c>
      <c r="X55" s="26">
        <f t="shared" si="15"/>
        <v>25.66787805576519</v>
      </c>
      <c r="Y55" s="27">
        <f>IF('C Chart'!H77&gt;0,'C Chart'!H77,NA())</f>
        <v>8</v>
      </c>
      <c r="Z55" s="27" t="e">
        <f>IF('C Chart'!Q77="No",NA(),O55)</f>
        <v>#N/A</v>
      </c>
      <c r="AA55" s="1"/>
    </row>
    <row r="56" spans="1:27">
      <c r="A56" s="1"/>
      <c r="B56" s="28">
        <v>50</v>
      </c>
      <c r="C56" s="27">
        <f>IF('C Chart'!K78="No",'C Chart'!E78,A50)</f>
        <v>13</v>
      </c>
      <c r="D56" s="27">
        <f>D55+(IF('C Chart'!M78="Yes",1,0))</f>
        <v>1</v>
      </c>
      <c r="E56" s="1"/>
      <c r="F56" s="26">
        <f t="shared" si="6"/>
        <v>14.316666666666666</v>
      </c>
      <c r="G56" s="26">
        <f t="shared" si="7"/>
        <v>2.9654552775681431</v>
      </c>
      <c r="H56" s="26">
        <f t="shared" si="8"/>
        <v>6.7491924072676515</v>
      </c>
      <c r="I56" s="26">
        <f t="shared" si="9"/>
        <v>10.53292953696716</v>
      </c>
      <c r="J56" s="26">
        <f t="shared" si="10"/>
        <v>18.100403796366173</v>
      </c>
      <c r="K56" s="26">
        <f t="shared" si="11"/>
        <v>21.884140926065683</v>
      </c>
      <c r="L56" s="26">
        <f t="shared" si="12"/>
        <v>25.66787805576519</v>
      </c>
      <c r="M56" s="1"/>
      <c r="N56" s="27" t="str">
        <f>'C Chart'!C78</f>
        <v>F</v>
      </c>
      <c r="O56" s="27">
        <f>'C Chart'!E78</f>
        <v>13</v>
      </c>
      <c r="P56" s="26">
        <f t="shared" si="0"/>
        <v>14.316666666666666</v>
      </c>
      <c r="Q56" s="26">
        <f t="shared" si="13"/>
        <v>2.9654552775681431</v>
      </c>
      <c r="R56" s="26">
        <f t="shared" si="14"/>
        <v>2.9654552775681431</v>
      </c>
      <c r="S56" s="26">
        <f t="shared" si="1"/>
        <v>3.7837371296995084</v>
      </c>
      <c r="T56" s="26">
        <f t="shared" si="2"/>
        <v>3.7837371296995084</v>
      </c>
      <c r="U56" s="26">
        <f t="shared" si="3"/>
        <v>7.5674742593990132</v>
      </c>
      <c r="V56" s="26">
        <f t="shared" si="4"/>
        <v>3.7837371296995101</v>
      </c>
      <c r="W56" s="26">
        <f t="shared" si="5"/>
        <v>3.7837371296995066</v>
      </c>
      <c r="X56" s="26">
        <f t="shared" si="15"/>
        <v>25.66787805576519</v>
      </c>
      <c r="Y56" s="27">
        <f>IF('C Chart'!H78&gt;0,'C Chart'!H78,NA())</f>
        <v>8</v>
      </c>
      <c r="Z56" s="27" t="e">
        <f>IF('C Chart'!Q78="No",NA(),O56)</f>
        <v>#N/A</v>
      </c>
      <c r="AA56" s="1"/>
    </row>
    <row r="57" spans="1:27">
      <c r="A57" s="1"/>
      <c r="B57" s="28">
        <v>51</v>
      </c>
      <c r="C57" s="27">
        <f>IF('C Chart'!K79="No",'C Chart'!E79,A51)</f>
        <v>11</v>
      </c>
      <c r="D57" s="27">
        <f>D56+(IF('C Chart'!M79="Yes",1,0))</f>
        <v>1</v>
      </c>
      <c r="E57" s="1"/>
      <c r="F57" s="26">
        <f t="shared" si="6"/>
        <v>14.316666666666666</v>
      </c>
      <c r="G57" s="26">
        <f t="shared" si="7"/>
        <v>2.9654552775681431</v>
      </c>
      <c r="H57" s="26">
        <f t="shared" si="8"/>
        <v>6.7491924072676515</v>
      </c>
      <c r="I57" s="26">
        <f t="shared" si="9"/>
        <v>10.53292953696716</v>
      </c>
      <c r="J57" s="26">
        <f t="shared" si="10"/>
        <v>18.100403796366173</v>
      </c>
      <c r="K57" s="26">
        <f t="shared" si="11"/>
        <v>21.884140926065683</v>
      </c>
      <c r="L57" s="26">
        <f t="shared" si="12"/>
        <v>25.66787805576519</v>
      </c>
      <c r="M57" s="1"/>
      <c r="N57" s="27" t="str">
        <f>'C Chart'!C79</f>
        <v>M</v>
      </c>
      <c r="O57" s="27">
        <f>'C Chart'!E79</f>
        <v>11</v>
      </c>
      <c r="P57" s="26">
        <f t="shared" si="0"/>
        <v>14.316666666666666</v>
      </c>
      <c r="Q57" s="26">
        <f t="shared" si="13"/>
        <v>2.9654552775681431</v>
      </c>
      <c r="R57" s="26">
        <f t="shared" si="14"/>
        <v>2.9654552775681431</v>
      </c>
      <c r="S57" s="26">
        <f t="shared" si="1"/>
        <v>3.7837371296995084</v>
      </c>
      <c r="T57" s="26">
        <f t="shared" si="2"/>
        <v>3.7837371296995084</v>
      </c>
      <c r="U57" s="26">
        <f t="shared" si="3"/>
        <v>7.5674742593990132</v>
      </c>
      <c r="V57" s="26">
        <f t="shared" si="4"/>
        <v>3.7837371296995101</v>
      </c>
      <c r="W57" s="26">
        <f t="shared" si="5"/>
        <v>3.7837371296995066</v>
      </c>
      <c r="X57" s="26">
        <f t="shared" si="15"/>
        <v>25.66787805576519</v>
      </c>
      <c r="Y57" s="27">
        <f>IF('C Chart'!H79&gt;0,'C Chart'!H79,NA())</f>
        <v>8</v>
      </c>
      <c r="Z57" s="27" t="e">
        <f>IF('C Chart'!Q79="No",NA(),O57)</f>
        <v>#N/A</v>
      </c>
      <c r="AA57" s="1"/>
    </row>
    <row r="58" spans="1:27">
      <c r="A58" s="1"/>
      <c r="B58" s="28">
        <v>52</v>
      </c>
      <c r="C58" s="27">
        <f>IF('C Chart'!K80="No",'C Chart'!E80,A52)</f>
        <v>15</v>
      </c>
      <c r="D58" s="27">
        <f>D57+(IF('C Chart'!M80="Yes",1,0))</f>
        <v>1</v>
      </c>
      <c r="E58" s="1"/>
      <c r="F58" s="26">
        <f t="shared" si="6"/>
        <v>14.316666666666666</v>
      </c>
      <c r="G58" s="26">
        <f t="shared" si="7"/>
        <v>2.9654552775681431</v>
      </c>
      <c r="H58" s="26">
        <f t="shared" si="8"/>
        <v>6.7491924072676515</v>
      </c>
      <c r="I58" s="26">
        <f t="shared" si="9"/>
        <v>10.53292953696716</v>
      </c>
      <c r="J58" s="26">
        <f t="shared" si="10"/>
        <v>18.100403796366173</v>
      </c>
      <c r="K58" s="26">
        <f t="shared" si="11"/>
        <v>21.884140926065683</v>
      </c>
      <c r="L58" s="26">
        <f t="shared" si="12"/>
        <v>25.66787805576519</v>
      </c>
      <c r="M58" s="1"/>
      <c r="N58" s="27" t="str">
        <f>'C Chart'!C80</f>
        <v>A</v>
      </c>
      <c r="O58" s="27">
        <f>'C Chart'!E80</f>
        <v>15</v>
      </c>
      <c r="P58" s="26">
        <f t="shared" si="0"/>
        <v>14.316666666666666</v>
      </c>
      <c r="Q58" s="26">
        <f t="shared" si="13"/>
        <v>2.9654552775681431</v>
      </c>
      <c r="R58" s="26">
        <f t="shared" si="14"/>
        <v>2.9654552775681431</v>
      </c>
      <c r="S58" s="26">
        <f t="shared" si="1"/>
        <v>3.7837371296995084</v>
      </c>
      <c r="T58" s="26">
        <f t="shared" si="2"/>
        <v>3.7837371296995084</v>
      </c>
      <c r="U58" s="26">
        <f t="shared" si="3"/>
        <v>7.5674742593990132</v>
      </c>
      <c r="V58" s="26">
        <f t="shared" si="4"/>
        <v>3.7837371296995101</v>
      </c>
      <c r="W58" s="26">
        <f t="shared" si="5"/>
        <v>3.7837371296995066</v>
      </c>
      <c r="X58" s="26">
        <f t="shared" si="15"/>
        <v>25.66787805576519</v>
      </c>
      <c r="Y58" s="27">
        <f>IF('C Chart'!H80&gt;0,'C Chart'!H80,NA())</f>
        <v>8</v>
      </c>
      <c r="Z58" s="27" t="e">
        <f>IF('C Chart'!Q80="No",NA(),O58)</f>
        <v>#N/A</v>
      </c>
      <c r="AA58" s="1"/>
    </row>
    <row r="59" spans="1:27">
      <c r="A59" s="1"/>
      <c r="B59" s="28">
        <v>53</v>
      </c>
      <c r="C59" s="27">
        <f>IF('C Chart'!K81="No",'C Chart'!E81,A53)</f>
        <v>12</v>
      </c>
      <c r="D59" s="27">
        <f>D58+(IF('C Chart'!M81="Yes",1,0))</f>
        <v>1</v>
      </c>
      <c r="E59" s="1"/>
      <c r="F59" s="26">
        <f t="shared" si="6"/>
        <v>14.316666666666666</v>
      </c>
      <c r="G59" s="26">
        <f t="shared" si="7"/>
        <v>2.9654552775681431</v>
      </c>
      <c r="H59" s="26">
        <f t="shared" si="8"/>
        <v>6.7491924072676515</v>
      </c>
      <c r="I59" s="26">
        <f t="shared" si="9"/>
        <v>10.53292953696716</v>
      </c>
      <c r="J59" s="26">
        <f t="shared" si="10"/>
        <v>18.100403796366173</v>
      </c>
      <c r="K59" s="26">
        <f t="shared" si="11"/>
        <v>21.884140926065683</v>
      </c>
      <c r="L59" s="26">
        <f t="shared" si="12"/>
        <v>25.66787805576519</v>
      </c>
      <c r="M59" s="1"/>
      <c r="N59" s="27" t="str">
        <f>'C Chart'!C81</f>
        <v>M</v>
      </c>
      <c r="O59" s="27">
        <f>'C Chart'!E81</f>
        <v>12</v>
      </c>
      <c r="P59" s="26">
        <f t="shared" si="0"/>
        <v>14.316666666666666</v>
      </c>
      <c r="Q59" s="26">
        <f t="shared" si="13"/>
        <v>2.9654552775681431</v>
      </c>
      <c r="R59" s="26">
        <f t="shared" si="14"/>
        <v>2.9654552775681431</v>
      </c>
      <c r="S59" s="26">
        <f t="shared" si="1"/>
        <v>3.7837371296995084</v>
      </c>
      <c r="T59" s="26">
        <f t="shared" si="2"/>
        <v>3.7837371296995084</v>
      </c>
      <c r="U59" s="26">
        <f t="shared" si="3"/>
        <v>7.5674742593990132</v>
      </c>
      <c r="V59" s="26">
        <f t="shared" si="4"/>
        <v>3.7837371296995101</v>
      </c>
      <c r="W59" s="26">
        <f t="shared" si="5"/>
        <v>3.7837371296995066</v>
      </c>
      <c r="X59" s="26">
        <f t="shared" si="15"/>
        <v>25.66787805576519</v>
      </c>
      <c r="Y59" s="27">
        <f>IF('C Chart'!H81&gt;0,'C Chart'!H81,NA())</f>
        <v>8</v>
      </c>
      <c r="Z59" s="27" t="e">
        <f>IF('C Chart'!Q81="No",NA(),O59)</f>
        <v>#N/A</v>
      </c>
      <c r="AA59" s="1"/>
    </row>
    <row r="60" spans="1:27">
      <c r="A60" s="1"/>
      <c r="B60" s="28">
        <v>54</v>
      </c>
      <c r="C60" s="27">
        <f>IF('C Chart'!K82="No",'C Chart'!E82,A54)</f>
        <v>11</v>
      </c>
      <c r="D60" s="27">
        <f>D59+(IF('C Chart'!M82="Yes",1,0))</f>
        <v>1</v>
      </c>
      <c r="E60" s="1"/>
      <c r="F60" s="26">
        <f t="shared" si="6"/>
        <v>14.316666666666666</v>
      </c>
      <c r="G60" s="26">
        <f t="shared" si="7"/>
        <v>2.9654552775681431</v>
      </c>
      <c r="H60" s="26">
        <f t="shared" si="8"/>
        <v>6.7491924072676515</v>
      </c>
      <c r="I60" s="26">
        <f t="shared" si="9"/>
        <v>10.53292953696716</v>
      </c>
      <c r="J60" s="26">
        <f t="shared" si="10"/>
        <v>18.100403796366173</v>
      </c>
      <c r="K60" s="26">
        <f t="shared" si="11"/>
        <v>21.884140926065683</v>
      </c>
      <c r="L60" s="26">
        <f t="shared" si="12"/>
        <v>25.66787805576519</v>
      </c>
      <c r="M60" s="1"/>
      <c r="N60" s="27" t="str">
        <f>'C Chart'!C82</f>
        <v>J</v>
      </c>
      <c r="O60" s="27">
        <f>'C Chart'!E82</f>
        <v>11</v>
      </c>
      <c r="P60" s="26">
        <f t="shared" si="0"/>
        <v>14.316666666666666</v>
      </c>
      <c r="Q60" s="26">
        <f t="shared" si="13"/>
        <v>2.9654552775681431</v>
      </c>
      <c r="R60" s="26">
        <f t="shared" si="14"/>
        <v>2.9654552775681431</v>
      </c>
      <c r="S60" s="26">
        <f t="shared" si="1"/>
        <v>3.7837371296995084</v>
      </c>
      <c r="T60" s="26">
        <f t="shared" si="2"/>
        <v>3.7837371296995084</v>
      </c>
      <c r="U60" s="26">
        <f t="shared" si="3"/>
        <v>7.5674742593990132</v>
      </c>
      <c r="V60" s="26">
        <f t="shared" si="4"/>
        <v>3.7837371296995101</v>
      </c>
      <c r="W60" s="26">
        <f t="shared" si="5"/>
        <v>3.7837371296995066</v>
      </c>
      <c r="X60" s="26">
        <f t="shared" si="15"/>
        <v>25.66787805576519</v>
      </c>
      <c r="Y60" s="27">
        <f>IF('C Chart'!H82&gt;0,'C Chart'!H82,NA())</f>
        <v>8</v>
      </c>
      <c r="Z60" s="27" t="e">
        <f>IF('C Chart'!Q82="No",NA(),O60)</f>
        <v>#N/A</v>
      </c>
      <c r="AA60" s="1"/>
    </row>
    <row r="61" spans="1:27">
      <c r="A61" s="1"/>
      <c r="B61" s="28">
        <v>55</v>
      </c>
      <c r="C61" s="27">
        <f>IF('C Chart'!K83="No",'C Chart'!E83,A55)</f>
        <v>13</v>
      </c>
      <c r="D61" s="27">
        <f>D60+(IF('C Chart'!M83="Yes",1,0))</f>
        <v>1</v>
      </c>
      <c r="E61" s="1"/>
      <c r="F61" s="26">
        <f t="shared" si="6"/>
        <v>14.316666666666666</v>
      </c>
      <c r="G61" s="26">
        <f t="shared" si="7"/>
        <v>2.9654552775681431</v>
      </c>
      <c r="H61" s="26">
        <f t="shared" si="8"/>
        <v>6.7491924072676515</v>
      </c>
      <c r="I61" s="26">
        <f t="shared" si="9"/>
        <v>10.53292953696716</v>
      </c>
      <c r="J61" s="26">
        <f t="shared" si="10"/>
        <v>18.100403796366173</v>
      </c>
      <c r="K61" s="26">
        <f t="shared" si="11"/>
        <v>21.884140926065683</v>
      </c>
      <c r="L61" s="26">
        <f t="shared" si="12"/>
        <v>25.66787805576519</v>
      </c>
      <c r="M61" s="1"/>
      <c r="N61" s="27" t="str">
        <f>'C Chart'!C83</f>
        <v>J</v>
      </c>
      <c r="O61" s="27">
        <f>'C Chart'!E83</f>
        <v>13</v>
      </c>
      <c r="P61" s="26">
        <f t="shared" si="0"/>
        <v>14.316666666666666</v>
      </c>
      <c r="Q61" s="26">
        <f t="shared" si="13"/>
        <v>2.9654552775681431</v>
      </c>
      <c r="R61" s="26">
        <f t="shared" si="14"/>
        <v>2.9654552775681431</v>
      </c>
      <c r="S61" s="26">
        <f t="shared" si="1"/>
        <v>3.7837371296995084</v>
      </c>
      <c r="T61" s="26">
        <f t="shared" si="2"/>
        <v>3.7837371296995084</v>
      </c>
      <c r="U61" s="26">
        <f t="shared" si="3"/>
        <v>7.5674742593990132</v>
      </c>
      <c r="V61" s="26">
        <f t="shared" si="4"/>
        <v>3.7837371296995101</v>
      </c>
      <c r="W61" s="26">
        <f t="shared" si="5"/>
        <v>3.7837371296995066</v>
      </c>
      <c r="X61" s="26">
        <f t="shared" si="15"/>
        <v>25.66787805576519</v>
      </c>
      <c r="Y61" s="27">
        <f>IF('C Chart'!H83&gt;0,'C Chart'!H83,NA())</f>
        <v>8</v>
      </c>
      <c r="Z61" s="27" t="e">
        <f>IF('C Chart'!Q83="No",NA(),O61)</f>
        <v>#N/A</v>
      </c>
      <c r="AA61" s="1"/>
    </row>
    <row r="62" spans="1:27">
      <c r="A62" s="1"/>
      <c r="B62" s="28">
        <v>56</v>
      </c>
      <c r="C62" s="27">
        <f>IF('C Chart'!K84="No",'C Chart'!E84,A56)</f>
        <v>16</v>
      </c>
      <c r="D62" s="27">
        <f>D61+(IF('C Chart'!M84="Yes",1,0))</f>
        <v>1</v>
      </c>
      <c r="E62" s="1"/>
      <c r="F62" s="26">
        <f t="shared" si="6"/>
        <v>14.316666666666666</v>
      </c>
      <c r="G62" s="26">
        <f t="shared" si="7"/>
        <v>2.9654552775681431</v>
      </c>
      <c r="H62" s="26">
        <f t="shared" si="8"/>
        <v>6.7491924072676515</v>
      </c>
      <c r="I62" s="26">
        <f t="shared" si="9"/>
        <v>10.53292953696716</v>
      </c>
      <c r="J62" s="26">
        <f t="shared" si="10"/>
        <v>18.100403796366173</v>
      </c>
      <c r="K62" s="26">
        <f t="shared" si="11"/>
        <v>21.884140926065683</v>
      </c>
      <c r="L62" s="26">
        <f t="shared" si="12"/>
        <v>25.66787805576519</v>
      </c>
      <c r="M62" s="1"/>
      <c r="N62" s="27" t="str">
        <f>'C Chart'!C84</f>
        <v>A</v>
      </c>
      <c r="O62" s="27">
        <f>'C Chart'!E84</f>
        <v>16</v>
      </c>
      <c r="P62" s="26">
        <f t="shared" si="0"/>
        <v>14.316666666666666</v>
      </c>
      <c r="Q62" s="26">
        <f t="shared" si="13"/>
        <v>2.9654552775681431</v>
      </c>
      <c r="R62" s="26">
        <f t="shared" si="14"/>
        <v>2.9654552775681431</v>
      </c>
      <c r="S62" s="26">
        <f t="shared" si="1"/>
        <v>3.7837371296995084</v>
      </c>
      <c r="T62" s="26">
        <f t="shared" si="2"/>
        <v>3.7837371296995084</v>
      </c>
      <c r="U62" s="26">
        <f t="shared" si="3"/>
        <v>7.5674742593990132</v>
      </c>
      <c r="V62" s="26">
        <f t="shared" si="4"/>
        <v>3.7837371296995101</v>
      </c>
      <c r="W62" s="26">
        <f t="shared" si="5"/>
        <v>3.7837371296995066</v>
      </c>
      <c r="X62" s="26">
        <f t="shared" si="15"/>
        <v>25.66787805576519</v>
      </c>
      <c r="Y62" s="27">
        <f>IF('C Chart'!H84&gt;0,'C Chart'!H84,NA())</f>
        <v>8</v>
      </c>
      <c r="Z62" s="27" t="e">
        <f>IF('C Chart'!Q84="No",NA(),O62)</f>
        <v>#N/A</v>
      </c>
      <c r="AA62" s="1"/>
    </row>
    <row r="63" spans="1:27">
      <c r="A63" s="1"/>
      <c r="B63" s="28">
        <v>57</v>
      </c>
      <c r="C63" s="27">
        <f>IF('C Chart'!K85="No",'C Chart'!E85,A57)</f>
        <v>13</v>
      </c>
      <c r="D63" s="27">
        <f>D62+(IF('C Chart'!M85="Yes",1,0))</f>
        <v>1</v>
      </c>
      <c r="E63" s="1"/>
      <c r="F63" s="26">
        <f t="shared" si="6"/>
        <v>14.316666666666666</v>
      </c>
      <c r="G63" s="26">
        <f t="shared" si="7"/>
        <v>2.9654552775681431</v>
      </c>
      <c r="H63" s="26">
        <f t="shared" si="8"/>
        <v>6.7491924072676515</v>
      </c>
      <c r="I63" s="26">
        <f t="shared" si="9"/>
        <v>10.53292953696716</v>
      </c>
      <c r="J63" s="26">
        <f t="shared" si="10"/>
        <v>18.100403796366173</v>
      </c>
      <c r="K63" s="26">
        <f t="shared" si="11"/>
        <v>21.884140926065683</v>
      </c>
      <c r="L63" s="26">
        <f t="shared" si="12"/>
        <v>25.66787805576519</v>
      </c>
      <c r="M63" s="1"/>
      <c r="N63" s="27" t="str">
        <f>'C Chart'!C85</f>
        <v>S</v>
      </c>
      <c r="O63" s="27">
        <f>'C Chart'!E85</f>
        <v>13</v>
      </c>
      <c r="P63" s="26">
        <f t="shared" si="0"/>
        <v>14.316666666666666</v>
      </c>
      <c r="Q63" s="26">
        <f t="shared" si="13"/>
        <v>2.9654552775681431</v>
      </c>
      <c r="R63" s="26">
        <f t="shared" si="14"/>
        <v>2.9654552775681431</v>
      </c>
      <c r="S63" s="26">
        <f t="shared" si="1"/>
        <v>3.7837371296995084</v>
      </c>
      <c r="T63" s="26">
        <f t="shared" si="2"/>
        <v>3.7837371296995084</v>
      </c>
      <c r="U63" s="26">
        <f t="shared" si="3"/>
        <v>7.5674742593990132</v>
      </c>
      <c r="V63" s="26">
        <f t="shared" si="4"/>
        <v>3.7837371296995101</v>
      </c>
      <c r="W63" s="26">
        <f t="shared" si="5"/>
        <v>3.7837371296995066</v>
      </c>
      <c r="X63" s="26">
        <f t="shared" si="15"/>
        <v>25.66787805576519</v>
      </c>
      <c r="Y63" s="27">
        <f>IF('C Chart'!H85&gt;0,'C Chart'!H85,NA())</f>
        <v>8</v>
      </c>
      <c r="Z63" s="27" t="e">
        <f>IF('C Chart'!Q85="No",NA(),O63)</f>
        <v>#N/A</v>
      </c>
      <c r="AA63" s="1"/>
    </row>
    <row r="64" spans="1:27">
      <c r="A64" s="1"/>
      <c r="B64" s="28">
        <v>58</v>
      </c>
      <c r="C64" s="27">
        <f>IF('C Chart'!K86="No",'C Chart'!E86,A58)</f>
        <v>15</v>
      </c>
      <c r="D64" s="27">
        <f>D63+(IF('C Chart'!M86="Yes",1,0))</f>
        <v>1</v>
      </c>
      <c r="E64" s="1"/>
      <c r="F64" s="26">
        <f t="shared" si="6"/>
        <v>14.316666666666666</v>
      </c>
      <c r="G64" s="26">
        <f t="shared" si="7"/>
        <v>2.9654552775681431</v>
      </c>
      <c r="H64" s="26">
        <f t="shared" si="8"/>
        <v>6.7491924072676515</v>
      </c>
      <c r="I64" s="26">
        <f t="shared" si="9"/>
        <v>10.53292953696716</v>
      </c>
      <c r="J64" s="26">
        <f t="shared" si="10"/>
        <v>18.100403796366173</v>
      </c>
      <c r="K64" s="26">
        <f t="shared" si="11"/>
        <v>21.884140926065683</v>
      </c>
      <c r="L64" s="26">
        <f t="shared" si="12"/>
        <v>25.66787805576519</v>
      </c>
      <c r="M64" s="1"/>
      <c r="N64" s="27" t="str">
        <f>'C Chart'!C86</f>
        <v>O</v>
      </c>
      <c r="O64" s="27">
        <f>'C Chart'!E86</f>
        <v>15</v>
      </c>
      <c r="P64" s="26">
        <f t="shared" si="0"/>
        <v>14.316666666666666</v>
      </c>
      <c r="Q64" s="26">
        <f t="shared" si="13"/>
        <v>2.9654552775681431</v>
      </c>
      <c r="R64" s="26">
        <f t="shared" si="14"/>
        <v>2.9654552775681431</v>
      </c>
      <c r="S64" s="26">
        <f t="shared" si="1"/>
        <v>3.7837371296995084</v>
      </c>
      <c r="T64" s="26">
        <f t="shared" si="2"/>
        <v>3.7837371296995084</v>
      </c>
      <c r="U64" s="26">
        <f t="shared" si="3"/>
        <v>7.5674742593990132</v>
      </c>
      <c r="V64" s="26">
        <f t="shared" si="4"/>
        <v>3.7837371296995101</v>
      </c>
      <c r="W64" s="26">
        <f t="shared" si="5"/>
        <v>3.7837371296995066</v>
      </c>
      <c r="X64" s="26">
        <f t="shared" si="15"/>
        <v>25.66787805576519</v>
      </c>
      <c r="Y64" s="27">
        <f>IF('C Chart'!H86&gt;0,'C Chart'!H86,NA())</f>
        <v>8</v>
      </c>
      <c r="Z64" s="27" t="e">
        <f>IF('C Chart'!Q86="No",NA(),O64)</f>
        <v>#N/A</v>
      </c>
      <c r="AA64" s="1"/>
    </row>
    <row r="65" spans="1:27">
      <c r="A65" s="1"/>
      <c r="B65" s="28">
        <v>59</v>
      </c>
      <c r="C65" s="27">
        <f>IF('C Chart'!K87="No",'C Chart'!E87,A59)</f>
        <v>11</v>
      </c>
      <c r="D65" s="27">
        <f>D64+(IF('C Chart'!M87="Yes",1,0))</f>
        <v>1</v>
      </c>
      <c r="E65" s="1"/>
      <c r="F65" s="26">
        <f t="shared" si="6"/>
        <v>14.316666666666666</v>
      </c>
      <c r="G65" s="26">
        <f t="shared" si="7"/>
        <v>2.9654552775681431</v>
      </c>
      <c r="H65" s="26">
        <f t="shared" si="8"/>
        <v>6.7491924072676515</v>
      </c>
      <c r="I65" s="26">
        <f t="shared" si="9"/>
        <v>10.53292953696716</v>
      </c>
      <c r="J65" s="26">
        <f t="shared" si="10"/>
        <v>18.100403796366173</v>
      </c>
      <c r="K65" s="26">
        <f t="shared" si="11"/>
        <v>21.884140926065683</v>
      </c>
      <c r="L65" s="26">
        <f t="shared" si="12"/>
        <v>25.66787805576519</v>
      </c>
      <c r="M65" s="1"/>
      <c r="N65" s="27" t="str">
        <f>'C Chart'!C87</f>
        <v>N</v>
      </c>
      <c r="O65" s="27">
        <f>'C Chart'!E87</f>
        <v>11</v>
      </c>
      <c r="P65" s="26">
        <f t="shared" si="0"/>
        <v>14.316666666666666</v>
      </c>
      <c r="Q65" s="26">
        <f t="shared" si="13"/>
        <v>2.9654552775681431</v>
      </c>
      <c r="R65" s="26">
        <f t="shared" si="14"/>
        <v>2.9654552775681431</v>
      </c>
      <c r="S65" s="26">
        <f t="shared" si="1"/>
        <v>3.7837371296995084</v>
      </c>
      <c r="T65" s="26">
        <f t="shared" si="2"/>
        <v>3.7837371296995084</v>
      </c>
      <c r="U65" s="26">
        <f t="shared" si="3"/>
        <v>7.5674742593990132</v>
      </c>
      <c r="V65" s="26">
        <f t="shared" si="4"/>
        <v>3.7837371296995101</v>
      </c>
      <c r="W65" s="26">
        <f t="shared" si="5"/>
        <v>3.7837371296995066</v>
      </c>
      <c r="X65" s="26">
        <f t="shared" si="15"/>
        <v>25.66787805576519</v>
      </c>
      <c r="Y65" s="27">
        <f>IF('C Chart'!H87&gt;0,'C Chart'!H87,NA())</f>
        <v>8</v>
      </c>
      <c r="Z65" s="27" t="e">
        <f>IF('C Chart'!Q87="No",NA(),O65)</f>
        <v>#N/A</v>
      </c>
      <c r="AA65" s="1"/>
    </row>
    <row r="66" spans="1:27">
      <c r="A66" s="1"/>
      <c r="B66" s="28">
        <v>60</v>
      </c>
      <c r="C66" s="27">
        <f>IF('C Chart'!K88="No",'C Chart'!E88,A60)</f>
        <v>12</v>
      </c>
      <c r="D66" s="27">
        <f>D65+(IF('C Chart'!M88="Yes",1,0))</f>
        <v>1</v>
      </c>
      <c r="E66" s="1"/>
      <c r="F66" s="26">
        <f>AVERAGEIF($D$7:$D$66,D66,$C$7:$C$66)</f>
        <v>14.316666666666666</v>
      </c>
      <c r="G66" s="26">
        <f t="shared" si="7"/>
        <v>2.9654552775681431</v>
      </c>
      <c r="H66" s="26">
        <f t="shared" si="8"/>
        <v>6.7491924072676515</v>
      </c>
      <c r="I66" s="26">
        <f t="shared" si="9"/>
        <v>10.53292953696716</v>
      </c>
      <c r="J66" s="26">
        <f t="shared" si="10"/>
        <v>18.100403796366173</v>
      </c>
      <c r="K66" s="26">
        <f t="shared" si="11"/>
        <v>21.884140926065683</v>
      </c>
      <c r="L66" s="26">
        <f t="shared" si="12"/>
        <v>25.66787805576519</v>
      </c>
      <c r="M66" s="1"/>
      <c r="N66" s="27" t="str">
        <f>'C Chart'!C88</f>
        <v>D</v>
      </c>
      <c r="O66" s="27">
        <f>'C Chart'!E88</f>
        <v>12</v>
      </c>
      <c r="P66" s="26">
        <f t="shared" si="0"/>
        <v>14.316666666666666</v>
      </c>
      <c r="Q66" s="26">
        <f t="shared" si="13"/>
        <v>2.9654552775681431</v>
      </c>
      <c r="R66" s="26">
        <f t="shared" si="14"/>
        <v>2.9654552775681431</v>
      </c>
      <c r="S66" s="26">
        <f t="shared" si="1"/>
        <v>3.7837371296995084</v>
      </c>
      <c r="T66" s="26">
        <f t="shared" si="2"/>
        <v>3.7837371296995084</v>
      </c>
      <c r="U66" s="26">
        <f t="shared" si="3"/>
        <v>7.5674742593990132</v>
      </c>
      <c r="V66" s="26">
        <f t="shared" si="4"/>
        <v>3.7837371296995101</v>
      </c>
      <c r="W66" s="26">
        <f t="shared" si="5"/>
        <v>3.7837371296995066</v>
      </c>
      <c r="X66" s="26">
        <f t="shared" si="15"/>
        <v>25.66787805576519</v>
      </c>
      <c r="Y66" s="27">
        <f>IF('C Chart'!H88&gt;0,'C Chart'!H88,NA())</f>
        <v>8</v>
      </c>
      <c r="Z66" s="27" t="e">
        <f>IF('C Chart'!Q88="No",NA(),O66)</f>
        <v>#N/A</v>
      </c>
      <c r="AA66" s="1"/>
    </row>
    <row r="67" spans="1:27">
      <c r="A67" s="1"/>
      <c r="B67" s="21"/>
      <c r="C67" s="1"/>
      <c r="D67" s="1"/>
      <c r="E67" s="1"/>
      <c r="F67" s="1"/>
      <c r="G67" s="1"/>
      <c r="H67" s="1"/>
      <c r="I67" s="1"/>
      <c r="J67" s="1"/>
      <c r="K67" s="1"/>
      <c r="L67" s="1"/>
      <c r="M67" s="1"/>
      <c r="N67" s="1"/>
      <c r="O67" s="1"/>
      <c r="P67" s="1"/>
      <c r="Q67" s="1"/>
      <c r="R67" s="1"/>
      <c r="S67" s="1"/>
      <c r="T67" s="1"/>
      <c r="U67" s="1"/>
      <c r="V67" s="1"/>
      <c r="W67" s="1"/>
      <c r="X67" s="1"/>
      <c r="Y67" s="1"/>
      <c r="Z67" s="1"/>
      <c r="AA67" s="1"/>
    </row>
    <row r="68" spans="1:27">
      <c r="A68" s="1"/>
      <c r="B68" s="21"/>
      <c r="C68" s="1"/>
      <c r="D68" s="1"/>
      <c r="E68" s="1"/>
      <c r="F68" s="1"/>
      <c r="G68" s="1"/>
      <c r="H68" s="1"/>
      <c r="I68" s="1"/>
      <c r="J68" s="1"/>
      <c r="K68" s="1"/>
      <c r="L68" s="1"/>
      <c r="M68" s="1"/>
      <c r="N68" s="1"/>
      <c r="O68" s="1"/>
      <c r="P68" s="1"/>
      <c r="Q68" s="1"/>
      <c r="R68" s="1"/>
      <c r="S68" s="1"/>
      <c r="T68" s="1"/>
      <c r="U68" s="1"/>
      <c r="V68" s="1"/>
      <c r="W68" s="1"/>
      <c r="X68" s="1"/>
      <c r="Y68" s="1"/>
      <c r="Z68" s="1"/>
      <c r="AA68" s="1"/>
    </row>
  </sheetData>
  <mergeCells count="1">
    <mergeCell ref="F4:L4"/>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16"/>
  <sheetViews>
    <sheetView workbookViewId="0">
      <selection activeCell="A17" sqref="A17"/>
    </sheetView>
  </sheetViews>
  <sheetFormatPr defaultRowHeight="15"/>
  <sheetData>
    <row r="1" spans="1:16">
      <c r="A1" s="3" t="s">
        <v>5</v>
      </c>
    </row>
    <row r="2" spans="1:16">
      <c r="A2" s="39" t="s">
        <v>6</v>
      </c>
      <c r="B2" s="39"/>
      <c r="C2" s="39"/>
      <c r="D2" s="39"/>
      <c r="E2" s="39"/>
      <c r="F2" s="39"/>
      <c r="G2" s="39"/>
      <c r="H2" s="39"/>
      <c r="I2" s="39"/>
      <c r="J2" s="39"/>
      <c r="K2" s="39"/>
      <c r="L2" s="39"/>
      <c r="M2" s="39"/>
      <c r="N2" s="39"/>
      <c r="O2" s="39"/>
      <c r="P2" s="39"/>
    </row>
    <row r="3" spans="1:16">
      <c r="A3" s="39"/>
      <c r="B3" s="39"/>
      <c r="C3" s="39"/>
      <c r="D3" s="39"/>
      <c r="E3" s="39"/>
      <c r="F3" s="39"/>
      <c r="G3" s="39"/>
      <c r="H3" s="39"/>
      <c r="I3" s="39"/>
      <c r="J3" s="39"/>
      <c r="K3" s="39"/>
      <c r="L3" s="39"/>
      <c r="M3" s="39"/>
      <c r="N3" s="39"/>
      <c r="O3" s="39"/>
      <c r="P3" s="39"/>
    </row>
    <row r="5" spans="1:16">
      <c r="B5" t="s">
        <v>8</v>
      </c>
    </row>
    <row r="6" spans="1:16">
      <c r="B6" t="s">
        <v>9</v>
      </c>
    </row>
    <row r="7" spans="1:16">
      <c r="B7" t="s">
        <v>10</v>
      </c>
    </row>
    <row r="8" spans="1:16">
      <c r="B8" t="s">
        <v>7</v>
      </c>
    </row>
    <row r="9" spans="1:16">
      <c r="B9" t="s">
        <v>11</v>
      </c>
    </row>
    <row r="10" spans="1:16">
      <c r="B10" t="s">
        <v>12</v>
      </c>
    </row>
    <row r="12" spans="1:16">
      <c r="A12" s="3" t="s">
        <v>13</v>
      </c>
    </row>
    <row r="13" spans="1:16">
      <c r="A13" s="39" t="s">
        <v>14</v>
      </c>
      <c r="B13" s="39"/>
      <c r="C13" s="39"/>
      <c r="D13" s="39"/>
      <c r="E13" s="39"/>
      <c r="F13" s="39"/>
      <c r="G13" s="39"/>
      <c r="H13" s="39"/>
      <c r="I13" s="39"/>
      <c r="J13" s="39"/>
      <c r="K13" s="39"/>
      <c r="L13" s="39"/>
      <c r="M13" s="39"/>
      <c r="N13" s="39"/>
      <c r="O13" s="39"/>
      <c r="P13" s="39"/>
    </row>
    <row r="14" spans="1:16">
      <c r="A14" s="39"/>
      <c r="B14" s="39"/>
      <c r="C14" s="39"/>
      <c r="D14" s="39"/>
      <c r="E14" s="39"/>
      <c r="F14" s="39"/>
      <c r="G14" s="39"/>
      <c r="H14" s="39"/>
      <c r="I14" s="39"/>
      <c r="J14" s="39"/>
      <c r="K14" s="39"/>
      <c r="L14" s="39"/>
      <c r="M14" s="39"/>
      <c r="N14" s="39"/>
      <c r="O14" s="39"/>
      <c r="P14" s="39"/>
    </row>
    <row r="16" spans="1:16">
      <c r="A16" t="s">
        <v>60</v>
      </c>
    </row>
  </sheetData>
  <mergeCells count="2">
    <mergeCell ref="A2:P3"/>
    <mergeCell ref="A13:P1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dimension ref="A1:A2"/>
  <sheetViews>
    <sheetView workbookViewId="0">
      <selection activeCell="B9" sqref="B9"/>
    </sheetView>
  </sheetViews>
  <sheetFormatPr defaultRowHeight="15"/>
  <sheetData>
    <row r="1" spans="1:1">
      <c r="A1" t="s">
        <v>25</v>
      </c>
    </row>
    <row r="2" spans="1:1">
      <c r="A2"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 Chart</vt:lpstr>
      <vt:lpstr>Calcs</vt:lpstr>
      <vt:lpstr>Excel Tips used</vt:lpstr>
      <vt:lpstr>Sheet2</vt:lpstr>
      <vt:lpstr>YN</vt:lpstr>
    </vt:vector>
  </TitlesOfParts>
  <Company>hse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micarton</dc:creator>
  <cp:lastModifiedBy>micarton</cp:lastModifiedBy>
  <cp:lastPrinted>2016-11-28T10:36:07Z</cp:lastPrinted>
  <dcterms:created xsi:type="dcterms:W3CDTF">2016-09-01T12:18:44Z</dcterms:created>
  <dcterms:modified xsi:type="dcterms:W3CDTF">2016-12-06T23:24:05Z</dcterms:modified>
</cp:coreProperties>
</file>